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固定资产调剂及报废\"/>
    </mc:Choice>
  </mc:AlternateContent>
  <xr:revisionPtr revIDLastSave="0" documentId="13_ncr:1_{E3F62847-7339-407C-812F-AEA9A2B1A45A}" xr6:coauthVersionLast="43" xr6:coauthVersionMax="43" xr10:uidLastSave="{00000000-0000-0000-0000-000000000000}"/>
  <workbookProtection workbookPassword="CF7A" lockStructure="1" lockWindows="1"/>
  <bookViews>
    <workbookView xWindow="-120" yWindow="-120" windowWidth="24240" windowHeight="13140" activeTab="1" xr2:uid="{00000000-000D-0000-FFFF-FFFF00000000}"/>
  </bookViews>
  <sheets>
    <sheet name="说明" sheetId="4" r:id="rId1"/>
    <sheet name="国资处留存" sheetId="1" r:id="rId2"/>
    <sheet name="财务处留存" sheetId="2" r:id="rId3"/>
    <sheet name="库房、申报单位留存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D8" i="2"/>
  <c r="D6" i="3"/>
  <c r="G13" i="1"/>
  <c r="J32" i="3" s="1"/>
  <c r="B22" i="3"/>
  <c r="E25" i="3"/>
  <c r="E6" i="3"/>
  <c r="E7" i="3"/>
  <c r="E6" i="2"/>
  <c r="G11" i="1"/>
  <c r="J30" i="3" s="1"/>
  <c r="K8" i="2"/>
  <c r="G7" i="1"/>
  <c r="J26" i="3" s="1"/>
  <c r="G8" i="1"/>
  <c r="G10" i="1"/>
  <c r="J10" i="3" s="1"/>
  <c r="K9" i="2"/>
  <c r="G9" i="1"/>
  <c r="G9" i="2" s="1"/>
  <c r="G12" i="1"/>
  <c r="J31" i="3" s="1"/>
  <c r="H7" i="3"/>
  <c r="H8" i="3"/>
  <c r="H9" i="3"/>
  <c r="H10" i="3"/>
  <c r="H11" i="3"/>
  <c r="H12" i="3"/>
  <c r="H13" i="3"/>
  <c r="G6" i="1"/>
  <c r="J25" i="3" s="1"/>
  <c r="H26" i="3"/>
  <c r="H27" i="3"/>
  <c r="H28" i="3"/>
  <c r="H29" i="3"/>
  <c r="H30" i="3"/>
  <c r="H31" i="3"/>
  <c r="H32" i="3"/>
  <c r="H25" i="3"/>
  <c r="H6" i="3"/>
  <c r="E26" i="3"/>
  <c r="E27" i="3"/>
  <c r="E28" i="3"/>
  <c r="E29" i="3"/>
  <c r="E30" i="3"/>
  <c r="E31" i="3"/>
  <c r="E32" i="3"/>
  <c r="D26" i="3"/>
  <c r="D27" i="3"/>
  <c r="D28" i="3"/>
  <c r="D29" i="3"/>
  <c r="D30" i="3"/>
  <c r="D31" i="3"/>
  <c r="D32" i="3"/>
  <c r="C25" i="3"/>
  <c r="D25" i="3"/>
  <c r="A26" i="3"/>
  <c r="A27" i="3"/>
  <c r="A28" i="3"/>
  <c r="A29" i="3"/>
  <c r="A30" i="3"/>
  <c r="A31" i="3"/>
  <c r="A32" i="3"/>
  <c r="A25" i="3"/>
  <c r="B26" i="3"/>
  <c r="B27" i="3"/>
  <c r="B28" i="3"/>
  <c r="B29" i="3"/>
  <c r="B30" i="3"/>
  <c r="B31" i="3"/>
  <c r="B32" i="3"/>
  <c r="B25" i="3"/>
  <c r="I23" i="3"/>
  <c r="G23" i="3"/>
  <c r="E23" i="3"/>
  <c r="C26" i="3"/>
  <c r="E8" i="3"/>
  <c r="E9" i="3"/>
  <c r="E10" i="3"/>
  <c r="E11" i="3"/>
  <c r="E12" i="3"/>
  <c r="E13" i="3"/>
  <c r="D10" i="3"/>
  <c r="D11" i="3"/>
  <c r="D12" i="3"/>
  <c r="D13" i="3"/>
  <c r="D9" i="3"/>
  <c r="C6" i="3"/>
  <c r="B9" i="3"/>
  <c r="B10" i="3"/>
  <c r="B11" i="3"/>
  <c r="B12" i="3"/>
  <c r="B13" i="3"/>
  <c r="B8" i="3"/>
  <c r="B7" i="3"/>
  <c r="B6" i="3"/>
  <c r="F7" i="2"/>
  <c r="F8" i="2"/>
  <c r="F9" i="2"/>
  <c r="F10" i="2"/>
  <c r="F11" i="2"/>
  <c r="F12" i="2"/>
  <c r="F13" i="2"/>
  <c r="F6" i="2"/>
  <c r="E7" i="2"/>
  <c r="E8" i="2"/>
  <c r="E9" i="2"/>
  <c r="E10" i="2"/>
  <c r="E11" i="2"/>
  <c r="E12" i="2"/>
  <c r="E13" i="2"/>
  <c r="D9" i="2"/>
  <c r="D10" i="2"/>
  <c r="D11" i="2"/>
  <c r="D12" i="2"/>
  <c r="D13" i="2"/>
  <c r="C6" i="2"/>
  <c r="B7" i="2"/>
  <c r="B8" i="2"/>
  <c r="B9" i="2"/>
  <c r="B10" i="2"/>
  <c r="B11" i="2"/>
  <c r="B12" i="2"/>
  <c r="B13" i="2"/>
  <c r="B6" i="2"/>
  <c r="A7" i="3"/>
  <c r="A6" i="3"/>
  <c r="A8" i="3"/>
  <c r="A9" i="3"/>
  <c r="A10" i="3"/>
  <c r="A11" i="3"/>
  <c r="A12" i="3"/>
  <c r="A13" i="3"/>
  <c r="A6" i="2"/>
  <c r="I4" i="3"/>
  <c r="G4" i="3"/>
  <c r="E4" i="3"/>
  <c r="B3" i="3"/>
  <c r="J8" i="3"/>
  <c r="M7" i="2"/>
  <c r="M8" i="2"/>
  <c r="M9" i="2"/>
  <c r="M10" i="2"/>
  <c r="M11" i="2"/>
  <c r="M12" i="2"/>
  <c r="M13" i="2"/>
  <c r="M6" i="2"/>
  <c r="B3" i="2"/>
  <c r="K3" i="2"/>
  <c r="I3" i="2"/>
  <c r="G3" i="2"/>
  <c r="C12" i="2"/>
  <c r="C11" i="2"/>
  <c r="C10" i="2"/>
  <c r="C9" i="2"/>
  <c r="C8" i="2"/>
  <c r="C7" i="2"/>
  <c r="A8" i="2"/>
  <c r="A10" i="2"/>
  <c r="A12" i="2"/>
  <c r="A11" i="2"/>
  <c r="A9" i="2"/>
  <c r="A7" i="2"/>
  <c r="A13" i="2"/>
  <c r="K10" i="2"/>
  <c r="K12" i="2"/>
  <c r="K7" i="2"/>
  <c r="K11" i="2"/>
  <c r="K13" i="2"/>
  <c r="K6" i="2"/>
  <c r="G11" i="2"/>
  <c r="J27" i="3"/>
  <c r="G8" i="2"/>
  <c r="J13" i="3" l="1"/>
  <c r="G13" i="2"/>
  <c r="J11" i="3"/>
  <c r="J12" i="3"/>
  <c r="G7" i="2"/>
  <c r="J9" i="3"/>
  <c r="J28" i="3"/>
  <c r="J7" i="3"/>
  <c r="D8" i="3"/>
  <c r="D7" i="3"/>
  <c r="G6" i="2"/>
  <c r="D6" i="2"/>
  <c r="E14" i="1"/>
  <c r="K14" i="1" s="1"/>
  <c r="K14" i="2" s="1"/>
  <c r="J6" i="3"/>
  <c r="G10" i="2"/>
  <c r="G12" i="2"/>
  <c r="J29" i="3"/>
  <c r="E14" i="2" l="1"/>
  <c r="E33" i="3"/>
  <c r="E14" i="3"/>
</calcChain>
</file>

<file path=xl/sharedStrings.xml><?xml version="1.0" encoding="utf-8"?>
<sst xmlns="http://schemas.openxmlformats.org/spreadsheetml/2006/main" count="163" uniqueCount="92">
  <si>
    <t>设备编号</t>
  </si>
  <si>
    <t>设备名称</t>
  </si>
  <si>
    <t>规格型号</t>
  </si>
  <si>
    <r>
      <t>西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安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石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大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学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仪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器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设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备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报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废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审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表</t>
    </r>
    <phoneticPr fontId="5" type="noConversion"/>
  </si>
  <si>
    <r>
      <t>单位价值小于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隶书"/>
        <family val="3"/>
        <charset val="134"/>
      </rPr>
      <t>万元</t>
    </r>
    <r>
      <rPr>
        <sz val="16"/>
        <color indexed="8"/>
        <rFont val="Times New Roman"/>
        <family val="1"/>
      </rPr>
      <t xml:space="preserve">                    </t>
    </r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</si>
  <si>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</si>
  <si>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</si>
  <si>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</si>
  <si>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t>购置时间</t>
    <phoneticPr fontId="5" type="noConversion"/>
  </si>
  <si>
    <t>申请报废理由</t>
    <phoneticPr fontId="5" type="noConversion"/>
  </si>
  <si>
    <t>合    计</t>
    <phoneticPr fontId="5" type="noConversion"/>
  </si>
  <si>
    <t>单位：元</t>
    <phoneticPr fontId="5" type="noConversion"/>
  </si>
  <si>
    <t xml:space="preserve">填报单位（盖章）：                                         </t>
    <phoneticPr fontId="5" type="noConversion"/>
  </si>
  <si>
    <t>国</t>
    <phoneticPr fontId="5" type="noConversion"/>
  </si>
  <si>
    <t>资</t>
    <phoneticPr fontId="5" type="noConversion"/>
  </si>
  <si>
    <t>处</t>
    <phoneticPr fontId="5" type="noConversion"/>
  </si>
  <si>
    <t>留</t>
    <phoneticPr fontId="5" type="noConversion"/>
  </si>
  <si>
    <t>此</t>
    <phoneticPr fontId="5" type="noConversion"/>
  </si>
  <si>
    <t>页</t>
    <phoneticPr fontId="5" type="noConversion"/>
  </si>
  <si>
    <t>存</t>
    <phoneticPr fontId="5" type="noConversion"/>
  </si>
  <si>
    <t>财</t>
    <phoneticPr fontId="5" type="noConversion"/>
  </si>
  <si>
    <t>固废字               号</t>
    <phoneticPr fontId="5" type="noConversion"/>
  </si>
  <si>
    <t>务</t>
    <phoneticPr fontId="5" type="noConversion"/>
  </si>
  <si>
    <t>库</t>
    <phoneticPr fontId="5" type="noConversion"/>
  </si>
  <si>
    <t>房</t>
    <phoneticPr fontId="5" type="noConversion"/>
  </si>
  <si>
    <t xml:space="preserve">填报单位                                         </t>
    <phoneticPr fontId="5" type="noConversion"/>
  </si>
  <si>
    <t xml:space="preserve">申报日期  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</si>
  <si>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</si>
  <si>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</si>
  <si>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</si>
  <si>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</si>
  <si>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</si>
  <si>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</si>
  <si>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固废字       号</t>
    <phoneticPr fontId="5" type="noConversion"/>
  </si>
  <si>
    <t>国资科意见</t>
    <phoneticPr fontId="5" type="noConversion"/>
  </si>
  <si>
    <t>回收人签章</t>
    <phoneticPr fontId="5" type="noConversion"/>
  </si>
  <si>
    <t>申</t>
    <phoneticPr fontId="5" type="noConversion"/>
  </si>
  <si>
    <t>报</t>
    <phoneticPr fontId="5" type="noConversion"/>
  </si>
  <si>
    <t>单</t>
    <phoneticPr fontId="5" type="noConversion"/>
  </si>
  <si>
    <t>位</t>
    <phoneticPr fontId="5" type="noConversion"/>
  </si>
  <si>
    <t xml:space="preserve">填报单位                                         </t>
  </si>
  <si>
    <t>固废字       号</t>
  </si>
  <si>
    <t>年</t>
  </si>
  <si>
    <t>月</t>
  </si>
  <si>
    <t>日</t>
  </si>
  <si>
    <t>单位：元</t>
  </si>
  <si>
    <t>数量</t>
  </si>
  <si>
    <t>金额</t>
  </si>
  <si>
    <t>合    计</t>
  </si>
  <si>
    <t xml:space="preserve">       申   报   日   期        </t>
    <phoneticPr fontId="5" type="noConversion"/>
  </si>
  <si>
    <t xml:space="preserve">       申   报   日   期        </t>
    <phoneticPr fontId="5" type="noConversion"/>
  </si>
  <si>
    <t>报废审批表使用说明</t>
    <phoneticPr fontId="5" type="noConversion"/>
  </si>
  <si>
    <t>单价</t>
    <phoneticPr fontId="5" type="noConversion"/>
  </si>
  <si>
    <t>申报单位初审意见</t>
    <phoneticPr fontId="5" type="noConversion"/>
  </si>
  <si>
    <t>设备领用人签章</t>
    <phoneticPr fontId="5" type="noConversion"/>
  </si>
  <si>
    <t>设备管理员意见          电话</t>
  </si>
  <si>
    <t>设备管理员签章</t>
    <phoneticPr fontId="5" type="noConversion"/>
  </si>
  <si>
    <t>电话</t>
    <phoneticPr fontId="5" type="noConversion"/>
  </si>
  <si>
    <t>实验(科)室主任签章</t>
    <phoneticPr fontId="5" type="noConversion"/>
  </si>
  <si>
    <t>国有资产处审核意见</t>
  </si>
  <si>
    <t>鉴定意见：</t>
  </si>
  <si>
    <t>国资科意见：</t>
    <phoneticPr fontId="5" type="noConversion"/>
  </si>
  <si>
    <t>申报单位主管领导签章</t>
    <phoneticPr fontId="5" type="noConversion"/>
  </si>
  <si>
    <t>主管领导意见：</t>
    <phoneticPr fontId="5" type="noConversion"/>
  </si>
  <si>
    <t>2、新版报废审批表中的“申请报废理由”栏有下拉式菜单供申请单位选择，无需填写；</t>
    <phoneticPr fontId="5" type="noConversion"/>
  </si>
  <si>
    <t>1、新版报废审批表只需填写《国资处留存表》，后面三张表会自动生成；</t>
    <phoneticPr fontId="5" type="noConversion"/>
  </si>
  <si>
    <t>3、新版报废审批表已对非用户编辑区域做了保护，首页8条记录填满时，请另行填写；</t>
    <phoneticPr fontId="5" type="noConversion"/>
  </si>
  <si>
    <t>4、新版报废审批表打印格式已按照A4打印纸做好设置，无需改动；</t>
    <phoneticPr fontId="5" type="noConversion"/>
  </si>
  <si>
    <t>5、纸质报废审批表只需打印《国资处留存》、《财务处留存》、《库房留存》和《申报单位留存》四张表共计三页即可；</t>
    <phoneticPr fontId="5" type="noConversion"/>
  </si>
  <si>
    <t>设备老化，无配件或无维修价值</t>
  </si>
  <si>
    <t>19970976</t>
    <phoneticPr fontId="5" type="noConversion"/>
  </si>
  <si>
    <t>Seagate</t>
  </si>
  <si>
    <t>19970975</t>
    <phoneticPr fontId="5" type="noConversion"/>
  </si>
  <si>
    <t>A366+fox*</t>
  </si>
  <si>
    <t>06H97164-8G</t>
  </si>
  <si>
    <t>19981060</t>
    <phoneticPr fontId="5" type="noConversion"/>
  </si>
  <si>
    <t>磁带机</t>
    <phoneticPr fontId="5" type="noConversion"/>
  </si>
  <si>
    <t>19981059</t>
    <phoneticPr fontId="5" type="noConversion"/>
  </si>
  <si>
    <t>交换机</t>
    <phoneticPr fontId="5" type="noConversion"/>
  </si>
  <si>
    <t>3C16980100M</t>
  </si>
  <si>
    <t>20030575</t>
    <phoneticPr fontId="5" type="noConversion"/>
  </si>
  <si>
    <t>微型电子计算机</t>
    <phoneticPr fontId="5" type="noConversion"/>
  </si>
  <si>
    <t>7100*</t>
  </si>
  <si>
    <t>20040143</t>
    <phoneticPr fontId="5" type="noConversion"/>
  </si>
  <si>
    <t>450017 纯平</t>
    <phoneticPr fontId="5" type="noConversion"/>
  </si>
  <si>
    <t>20052752</t>
    <phoneticPr fontId="5" type="noConversion"/>
  </si>
  <si>
    <t>碎纸机</t>
    <phoneticPr fontId="5" type="noConversion"/>
  </si>
  <si>
    <t>A6-1.8</t>
    <phoneticPr fontId="5" type="noConversion"/>
  </si>
  <si>
    <t>11005046</t>
    <phoneticPr fontId="5" type="noConversion"/>
  </si>
  <si>
    <t>联想启天M7160主机</t>
  </si>
  <si>
    <t>硬磁盘驱动器</t>
    <phoneticPr fontId="5" type="noConversion"/>
  </si>
  <si>
    <t>调制-解调器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</si>
</sst>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0.00_ "/>
    <numFmt numFmtId="178" formatCode="#,##0.00_ "/>
    <numFmt numFmtId="179" formatCode="#,##0.00_ ;[Red]\-#,##0.00\ "/>
  </numFmts>
  <fonts count="18">
    <font>
      <sz val="11"/>
      <color theme="1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8"/>
      <name val="Times New Roman"/>
      <family val="1"/>
    </font>
    <font>
      <sz val="16"/>
      <color indexed="8"/>
      <name val="隶书"/>
      <family val="3"/>
      <charset val="134"/>
    </font>
    <font>
      <sz val="16"/>
      <color indexed="8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right" vertical="center"/>
      <protection hidden="1"/>
    </xf>
    <xf numFmtId="176" fontId="7" fillId="0" borderId="11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hidden="1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0" fillId="0" borderId="2" xfId="0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76" fontId="7" fillId="0" borderId="3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7" fillId="0" borderId="3" xfId="0" applyNumberFormat="1" applyFont="1" applyBorder="1" applyAlignment="1">
      <alignment vertical="center" wrapText="1"/>
    </xf>
    <xf numFmtId="178" fontId="9" fillId="0" borderId="11" xfId="0" applyNumberFormat="1" applyFont="1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78" fontId="7" fillId="0" borderId="3" xfId="0" applyNumberFormat="1" applyFont="1" applyBorder="1" applyAlignment="1">
      <alignment horizontal="right" vertical="center" wrapText="1"/>
    </xf>
    <xf numFmtId="178" fontId="0" fillId="0" borderId="11" xfId="0" applyNumberForma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8" fontId="0" fillId="0" borderId="3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7" fillId="0" borderId="3" xfId="0" applyNumberFormat="1" applyFon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windowProtection="1" workbookViewId="0">
      <selection activeCell="E12" sqref="E12"/>
    </sheetView>
  </sheetViews>
  <sheetFormatPr defaultRowHeight="13.5"/>
  <sheetData>
    <row r="1" spans="1:12" ht="14.1" customHeight="1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1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2.1" customHeight="1">
      <c r="A3" s="51" t="s">
        <v>65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32.1" customHeight="1">
      <c r="A4" s="51" t="s">
        <v>64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32.1" customHeight="1">
      <c r="A5" s="51" t="s">
        <v>66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2.1" customHeight="1">
      <c r="A6" s="51" t="s">
        <v>67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32.1" customHeight="1">
      <c r="A7" s="42" t="s">
        <v>68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32.1" customHeight="1"/>
    <row r="9" spans="1:12" ht="32.1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2" ht="32.1" customHeight="1"/>
    <row r="11" spans="1:12" ht="32.1" customHeight="1"/>
    <row r="12" spans="1:12" ht="32.1" customHeight="1"/>
    <row r="13" spans="1:12" ht="32.1" customHeight="1"/>
  </sheetData>
  <mergeCells count="6">
    <mergeCell ref="A1:L2"/>
    <mergeCell ref="A9:K9"/>
    <mergeCell ref="A3:L3"/>
    <mergeCell ref="A4:L4"/>
    <mergeCell ref="A6:L6"/>
    <mergeCell ref="A5:L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indowProtection="1" showZeros="0" tabSelected="1" workbookViewId="0">
      <selection activeCell="Q9" sqref="Q9"/>
    </sheetView>
  </sheetViews>
  <sheetFormatPr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spans="1:14" ht="20.25">
      <c r="A1" s="62" t="s">
        <v>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0.25">
      <c r="A2" s="64" t="s">
        <v>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4.25">
      <c r="A3" s="72" t="s">
        <v>12</v>
      </c>
      <c r="B3" s="74"/>
      <c r="C3" s="75"/>
      <c r="D3" s="75"/>
      <c r="E3" s="75"/>
      <c r="F3" s="79" t="s">
        <v>26</v>
      </c>
      <c r="G3" s="66">
        <v>2019</v>
      </c>
      <c r="H3" s="68" t="s">
        <v>27</v>
      </c>
      <c r="I3" s="66">
        <v>5</v>
      </c>
      <c r="J3" s="68" t="s">
        <v>28</v>
      </c>
      <c r="K3" s="66">
        <v>31</v>
      </c>
      <c r="L3" s="68" t="s">
        <v>29</v>
      </c>
      <c r="M3" s="24" t="s">
        <v>21</v>
      </c>
    </row>
    <row r="4" spans="1:14" ht="14.25">
      <c r="A4" s="73"/>
      <c r="B4" s="76"/>
      <c r="C4" s="76"/>
      <c r="D4" s="76"/>
      <c r="E4" s="76"/>
      <c r="F4" s="80"/>
      <c r="G4" s="67"/>
      <c r="H4" s="69"/>
      <c r="I4" s="67"/>
      <c r="J4" s="69"/>
      <c r="K4" s="67"/>
      <c r="L4" s="69"/>
      <c r="M4" s="24" t="s">
        <v>11</v>
      </c>
    </row>
    <row r="5" spans="1:14" ht="27.95" customHeight="1">
      <c r="A5" s="25" t="s">
        <v>0</v>
      </c>
      <c r="B5" s="77" t="s">
        <v>1</v>
      </c>
      <c r="C5" s="77"/>
      <c r="D5" s="25" t="s">
        <v>2</v>
      </c>
      <c r="E5" s="25" t="s">
        <v>6</v>
      </c>
      <c r="F5" s="26" t="s">
        <v>5</v>
      </c>
      <c r="G5" s="70" t="s">
        <v>7</v>
      </c>
      <c r="H5" s="71"/>
      <c r="I5" s="71"/>
      <c r="J5" s="78"/>
      <c r="K5" s="70" t="s">
        <v>8</v>
      </c>
      <c r="L5" s="71"/>
      <c r="M5" s="26" t="s">
        <v>9</v>
      </c>
    </row>
    <row r="6" spans="1:14" ht="27.95" customHeight="1">
      <c r="A6" s="34" t="s">
        <v>70</v>
      </c>
      <c r="B6" s="48" t="s">
        <v>90</v>
      </c>
      <c r="C6" s="27"/>
      <c r="D6" s="48" t="s">
        <v>71</v>
      </c>
      <c r="E6" s="40">
        <v>1610</v>
      </c>
      <c r="F6" s="39">
        <v>1</v>
      </c>
      <c r="G6" s="57">
        <f t="shared" ref="G6:G13" si="0">E6*F6</f>
        <v>1610</v>
      </c>
      <c r="H6" s="58"/>
      <c r="I6" s="58"/>
      <c r="J6" s="59"/>
      <c r="K6" s="52">
        <v>19971101</v>
      </c>
      <c r="L6" s="53"/>
      <c r="M6" s="35" t="s">
        <v>69</v>
      </c>
    </row>
    <row r="7" spans="1:14" ht="27.95" customHeight="1">
      <c r="A7" s="34" t="s">
        <v>72</v>
      </c>
      <c r="B7" s="48" t="s">
        <v>91</v>
      </c>
      <c r="C7" s="27"/>
      <c r="D7" s="48" t="s">
        <v>73</v>
      </c>
      <c r="E7" s="40">
        <v>1200</v>
      </c>
      <c r="F7" s="47">
        <v>1</v>
      </c>
      <c r="G7" s="57">
        <f t="shared" si="0"/>
        <v>1200</v>
      </c>
      <c r="H7" s="58"/>
      <c r="I7" s="58"/>
      <c r="J7" s="59"/>
      <c r="K7" s="52">
        <v>19971101</v>
      </c>
      <c r="L7" s="53"/>
      <c r="M7" s="35" t="s">
        <v>69</v>
      </c>
    </row>
    <row r="8" spans="1:14" ht="27.95" customHeight="1">
      <c r="A8" s="34" t="s">
        <v>75</v>
      </c>
      <c r="B8" s="47" t="s">
        <v>76</v>
      </c>
      <c r="C8" s="27"/>
      <c r="D8" s="48" t="s">
        <v>74</v>
      </c>
      <c r="E8" s="40">
        <v>6500</v>
      </c>
      <c r="F8" s="47">
        <v>1</v>
      </c>
      <c r="G8" s="57">
        <f t="shared" si="0"/>
        <v>6500</v>
      </c>
      <c r="H8" s="58"/>
      <c r="I8" s="58"/>
      <c r="J8" s="59"/>
      <c r="K8" s="52">
        <v>19981201</v>
      </c>
      <c r="L8" s="53"/>
      <c r="M8" s="35" t="s">
        <v>69</v>
      </c>
      <c r="N8" s="8" t="s">
        <v>17</v>
      </c>
    </row>
    <row r="9" spans="1:14" ht="27.95" customHeight="1">
      <c r="A9" s="34" t="s">
        <v>77</v>
      </c>
      <c r="B9" s="48" t="s">
        <v>78</v>
      </c>
      <c r="C9" s="27"/>
      <c r="D9" s="48" t="s">
        <v>79</v>
      </c>
      <c r="E9" s="40">
        <v>21500</v>
      </c>
      <c r="F9" s="47">
        <v>1</v>
      </c>
      <c r="G9" s="57">
        <f t="shared" si="0"/>
        <v>21500</v>
      </c>
      <c r="H9" s="58"/>
      <c r="I9" s="58"/>
      <c r="J9" s="59"/>
      <c r="K9" s="52">
        <v>19981201</v>
      </c>
      <c r="L9" s="53"/>
      <c r="M9" s="35" t="s">
        <v>69</v>
      </c>
      <c r="N9" s="8" t="s">
        <v>18</v>
      </c>
    </row>
    <row r="10" spans="1:14" ht="27.95" customHeight="1">
      <c r="A10" s="34" t="s">
        <v>80</v>
      </c>
      <c r="B10" s="48" t="s">
        <v>81</v>
      </c>
      <c r="C10" s="27"/>
      <c r="D10" s="48" t="s">
        <v>82</v>
      </c>
      <c r="E10" s="40">
        <v>7800</v>
      </c>
      <c r="F10" s="47">
        <v>1</v>
      </c>
      <c r="G10" s="57">
        <f t="shared" si="0"/>
        <v>7800</v>
      </c>
      <c r="H10" s="58"/>
      <c r="I10" s="58"/>
      <c r="J10" s="59"/>
      <c r="K10" s="52">
        <v>20030501</v>
      </c>
      <c r="L10" s="53"/>
      <c r="M10" s="35" t="s">
        <v>69</v>
      </c>
      <c r="N10" s="8" t="s">
        <v>13</v>
      </c>
    </row>
    <row r="11" spans="1:14" ht="27.95" customHeight="1">
      <c r="A11" s="34" t="s">
        <v>83</v>
      </c>
      <c r="B11" s="48" t="s">
        <v>81</v>
      </c>
      <c r="C11" s="27"/>
      <c r="D11" s="48" t="s">
        <v>84</v>
      </c>
      <c r="E11" s="40">
        <v>5600</v>
      </c>
      <c r="F11" s="39">
        <v>1</v>
      </c>
      <c r="G11" s="57">
        <f t="shared" si="0"/>
        <v>5600</v>
      </c>
      <c r="H11" s="58"/>
      <c r="I11" s="58"/>
      <c r="J11" s="59"/>
      <c r="K11" s="52">
        <v>20040501</v>
      </c>
      <c r="L11" s="53"/>
      <c r="M11" s="35" t="s">
        <v>69</v>
      </c>
      <c r="N11" s="8" t="s">
        <v>14</v>
      </c>
    </row>
    <row r="12" spans="1:14" ht="27.95" customHeight="1">
      <c r="A12" s="34" t="s">
        <v>85</v>
      </c>
      <c r="B12" s="48" t="s">
        <v>86</v>
      </c>
      <c r="C12" s="27"/>
      <c r="D12" s="48" t="s">
        <v>87</v>
      </c>
      <c r="E12" s="40">
        <v>650</v>
      </c>
      <c r="F12" s="39">
        <v>1</v>
      </c>
      <c r="G12" s="57">
        <f t="shared" si="0"/>
        <v>650</v>
      </c>
      <c r="H12" s="58"/>
      <c r="I12" s="58"/>
      <c r="J12" s="59"/>
      <c r="K12" s="52">
        <v>20051201</v>
      </c>
      <c r="L12" s="53"/>
      <c r="M12" s="35" t="s">
        <v>69</v>
      </c>
      <c r="N12" s="8" t="s">
        <v>15</v>
      </c>
    </row>
    <row r="13" spans="1:14" ht="27.95" customHeight="1">
      <c r="A13" s="34" t="s">
        <v>88</v>
      </c>
      <c r="B13" s="48" t="s">
        <v>81</v>
      </c>
      <c r="C13" s="28"/>
      <c r="D13" s="47" t="s">
        <v>89</v>
      </c>
      <c r="E13" s="40">
        <v>3350</v>
      </c>
      <c r="F13" s="39">
        <v>1</v>
      </c>
      <c r="G13" s="57">
        <f t="shared" si="0"/>
        <v>3350</v>
      </c>
      <c r="H13" s="58"/>
      <c r="I13" s="58"/>
      <c r="J13" s="59"/>
      <c r="K13" s="52">
        <v>20111201</v>
      </c>
      <c r="L13" s="53"/>
      <c r="M13" s="35" t="s">
        <v>69</v>
      </c>
      <c r="N13" s="8" t="s">
        <v>16</v>
      </c>
    </row>
    <row r="14" spans="1:14" ht="24" customHeight="1">
      <c r="A14" s="54" t="s">
        <v>10</v>
      </c>
      <c r="B14" s="55"/>
      <c r="C14" s="55"/>
      <c r="D14" s="56"/>
      <c r="E14" s="86">
        <f>SUM(G6:G13)</f>
        <v>48210</v>
      </c>
      <c r="F14" s="87"/>
      <c r="G14" s="87"/>
      <c r="H14" s="87"/>
      <c r="I14" s="87"/>
      <c r="J14" s="87"/>
      <c r="K14" s="60" t="str">
        <f>IF(E14&lt;200000," ","本页合计数已大于200000元，报废审批表无效")</f>
        <v xml:space="preserve"> </v>
      </c>
      <c r="L14" s="60"/>
      <c r="M14" s="61"/>
      <c r="N14" s="8" t="s">
        <v>19</v>
      </c>
    </row>
    <row r="15" spans="1:14" ht="24" customHeight="1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4" ht="15.95" customHeight="1">
      <c r="A16" s="92" t="s">
        <v>54</v>
      </c>
      <c r="B16" s="92"/>
      <c r="C16" s="27" t="s">
        <v>55</v>
      </c>
      <c r="D16" s="29" t="s">
        <v>56</v>
      </c>
      <c r="E16" s="30" t="s">
        <v>57</v>
      </c>
      <c r="F16" s="54" t="s">
        <v>58</v>
      </c>
      <c r="G16" s="55"/>
      <c r="H16" s="55"/>
      <c r="I16" s="55"/>
      <c r="J16" s="56"/>
      <c r="K16" s="54" t="s">
        <v>62</v>
      </c>
      <c r="L16" s="71"/>
      <c r="M16" s="78"/>
    </row>
    <row r="17" spans="1:13" ht="39.950000000000003" customHeight="1">
      <c r="A17" s="93"/>
      <c r="B17" s="93"/>
      <c r="C17" s="27"/>
      <c r="D17" s="45"/>
      <c r="E17" s="46">
        <v>88382524</v>
      </c>
      <c r="F17" s="94"/>
      <c r="G17" s="95"/>
      <c r="H17" s="95"/>
      <c r="I17" s="95"/>
      <c r="J17" s="96"/>
      <c r="K17" s="94"/>
      <c r="L17" s="97"/>
      <c r="M17" s="98"/>
    </row>
    <row r="18" spans="1:13" ht="24" customHeight="1">
      <c r="A18" s="88" t="s">
        <v>59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ht="18" customHeight="1">
      <c r="A19" s="31" t="s">
        <v>60</v>
      </c>
      <c r="B19" s="36"/>
      <c r="C19" s="32"/>
      <c r="D19" s="37"/>
      <c r="E19" s="81" t="s">
        <v>61</v>
      </c>
      <c r="F19" s="82"/>
      <c r="G19" s="82"/>
      <c r="H19" s="82"/>
      <c r="I19" s="82"/>
      <c r="J19" s="83"/>
      <c r="K19" s="89" t="s">
        <v>63</v>
      </c>
      <c r="L19" s="90"/>
      <c r="M19" s="91"/>
    </row>
    <row r="20" spans="1:13" ht="30" customHeight="1">
      <c r="A20" s="44"/>
      <c r="B20" s="43"/>
      <c r="C20" s="33"/>
      <c r="D20" s="38"/>
      <c r="E20" s="84"/>
      <c r="F20" s="76"/>
      <c r="G20" s="76"/>
      <c r="H20" s="76"/>
      <c r="I20" s="76"/>
      <c r="J20" s="85"/>
      <c r="K20" s="84"/>
      <c r="L20" s="76"/>
      <c r="M20" s="85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G7:J7"/>
    <mergeCell ref="G8:J8"/>
    <mergeCell ref="E19:J19"/>
    <mergeCell ref="E20:J20"/>
    <mergeCell ref="E14:J14"/>
    <mergeCell ref="A18:M18"/>
    <mergeCell ref="K19:M19"/>
    <mergeCell ref="K20:M20"/>
    <mergeCell ref="A15:M15"/>
    <mergeCell ref="A16:B16"/>
    <mergeCell ref="F16:J16"/>
    <mergeCell ref="K16:M16"/>
    <mergeCell ref="A17:B17"/>
    <mergeCell ref="F17:J17"/>
    <mergeCell ref="K17:M17"/>
    <mergeCell ref="A1:M1"/>
    <mergeCell ref="A2:M2"/>
    <mergeCell ref="K3:K4"/>
    <mergeCell ref="L3:L4"/>
    <mergeCell ref="K5:L5"/>
    <mergeCell ref="A3:A4"/>
    <mergeCell ref="B3:E4"/>
    <mergeCell ref="B5:C5"/>
    <mergeCell ref="G5:J5"/>
    <mergeCell ref="F3:F4"/>
    <mergeCell ref="G3:G4"/>
    <mergeCell ref="H3:H4"/>
    <mergeCell ref="I3:I4"/>
    <mergeCell ref="J3:J4"/>
    <mergeCell ref="K13:L13"/>
    <mergeCell ref="K6:L6"/>
    <mergeCell ref="K7:L7"/>
    <mergeCell ref="K8:L8"/>
    <mergeCell ref="A14:D14"/>
    <mergeCell ref="G12:J12"/>
    <mergeCell ref="K14:M14"/>
    <mergeCell ref="K9:L9"/>
    <mergeCell ref="K10:L10"/>
    <mergeCell ref="G13:J13"/>
    <mergeCell ref="G9:J9"/>
    <mergeCell ref="G10:J10"/>
    <mergeCell ref="G11:J11"/>
    <mergeCell ref="K11:L11"/>
    <mergeCell ref="K12:L12"/>
    <mergeCell ref="G6:J6"/>
  </mergeCells>
  <phoneticPr fontId="5" type="noConversion"/>
  <dataValidations count="10">
    <dataValidation type="custom" errorStyle="warning" allowBlank="1" showInputMessage="1" showErrorMessage="1" errorTitle="警告" error="合计数大于等于200000" promptTitle="注意" prompt="合计金额小于200000" sqref="F6" xr:uid="{00000000-0002-0000-0100-000000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7" xr:uid="{00000000-0002-0000-0100-000001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8" xr:uid="{00000000-0002-0000-0100-000002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9" xr:uid="{00000000-0002-0000-0100-000003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0" xr:uid="{00000000-0002-0000-0100-000004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1" xr:uid="{00000000-0002-0000-0100-000005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2" xr:uid="{00000000-0002-0000-0100-000006000000}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3" xr:uid="{00000000-0002-0000-0100-000007000000}">
      <formula1>E14&lt;200000</formula1>
    </dataValidation>
    <dataValidation type="whole" errorStyle="warning" allowBlank="1" showInputMessage="1" showErrorMessage="1" error="合计大于200000" sqref="E14" xr:uid="{00000000-0002-0000-0100-000008000000}">
      <formula1>0</formula1>
      <formula2>2000000</formula2>
    </dataValidation>
    <dataValidation type="list" allowBlank="1" showInputMessage="1" showErrorMessage="1" sqref="M6:M13" xr:uid="{00000000-0002-0000-0100-000009000000}">
      <formula1>"技术落后、无法适应教学、科研需求,设备老化，无配件或无维修价值,因事故等造成固定资产毁损,自然灾害造成固定资产提前报废,"</formula1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windowProtection="1" showZeros="0" workbookViewId="0">
      <selection activeCell="D17" sqref="D17"/>
    </sheetView>
  </sheetViews>
  <sheetFormatPr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spans="1:14" ht="20.25">
      <c r="A1" s="104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20.25">
      <c r="A2" s="105" t="s">
        <v>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14.25">
      <c r="A3" s="111" t="s">
        <v>12</v>
      </c>
      <c r="B3" s="111">
        <f>国资处留存!B3</f>
        <v>0</v>
      </c>
      <c r="C3" s="113"/>
      <c r="D3" s="113"/>
      <c r="E3" s="113"/>
      <c r="F3" s="107" t="s">
        <v>26</v>
      </c>
      <c r="G3" s="109">
        <f>国资处留存!G3</f>
        <v>2019</v>
      </c>
      <c r="H3" s="109" t="s">
        <v>27</v>
      </c>
      <c r="I3" s="109">
        <f>国资处留存!I3</f>
        <v>5</v>
      </c>
      <c r="J3" s="109" t="s">
        <v>28</v>
      </c>
      <c r="K3" s="109">
        <f>国资处留存!K3</f>
        <v>31</v>
      </c>
      <c r="L3" s="109" t="s">
        <v>29</v>
      </c>
      <c r="M3" s="2" t="s">
        <v>21</v>
      </c>
    </row>
    <row r="4" spans="1:14" ht="14.25">
      <c r="A4" s="112"/>
      <c r="B4" s="114"/>
      <c r="C4" s="114"/>
      <c r="D4" s="114"/>
      <c r="E4" s="114"/>
      <c r="F4" s="108"/>
      <c r="G4" s="110"/>
      <c r="H4" s="110"/>
      <c r="I4" s="110"/>
      <c r="J4" s="110"/>
      <c r="K4" s="110"/>
      <c r="L4" s="110"/>
      <c r="M4" s="2" t="s">
        <v>11</v>
      </c>
    </row>
    <row r="5" spans="1:14" ht="27.95" customHeight="1">
      <c r="A5" s="5" t="s">
        <v>0</v>
      </c>
      <c r="B5" s="120" t="s">
        <v>1</v>
      </c>
      <c r="C5" s="120"/>
      <c r="D5" s="5" t="s">
        <v>2</v>
      </c>
      <c r="E5" s="5" t="s">
        <v>6</v>
      </c>
      <c r="F5" s="1" t="s">
        <v>5</v>
      </c>
      <c r="G5" s="121" t="s">
        <v>7</v>
      </c>
      <c r="H5" s="103"/>
      <c r="I5" s="103"/>
      <c r="J5" s="122"/>
      <c r="K5" s="121" t="s">
        <v>8</v>
      </c>
      <c r="L5" s="103"/>
      <c r="M5" s="1" t="s">
        <v>9</v>
      </c>
    </row>
    <row r="6" spans="1:14" ht="27.95" customHeight="1">
      <c r="A6" s="3" t="str">
        <f>国资处留存!A6</f>
        <v>19970976</v>
      </c>
      <c r="B6" s="4" t="str">
        <f>国资处留存!B6</f>
        <v>硬磁盘驱动器</v>
      </c>
      <c r="C6" s="4">
        <f>国资处留存!C6</f>
        <v>0</v>
      </c>
      <c r="D6" s="4" t="str">
        <f>国资处留存!D6</f>
        <v>Seagate</v>
      </c>
      <c r="E6" s="41">
        <f>国资处留存!E6</f>
        <v>1610</v>
      </c>
      <c r="F6" s="4">
        <f>国资处留存!F6</f>
        <v>1</v>
      </c>
      <c r="G6" s="117">
        <f>国资处留存!G6</f>
        <v>1610</v>
      </c>
      <c r="H6" s="118"/>
      <c r="I6" s="118"/>
      <c r="J6" s="119"/>
      <c r="K6" s="115">
        <f>国资处留存!K6</f>
        <v>19971101</v>
      </c>
      <c r="L6" s="116"/>
      <c r="M6" s="14" t="str">
        <f>国资处留存!M6</f>
        <v>设备老化，无配件或无维修价值</v>
      </c>
      <c r="N6" s="7"/>
    </row>
    <row r="7" spans="1:14" ht="27.95" customHeight="1">
      <c r="A7" s="3" t="str">
        <f>国资处留存!A7</f>
        <v>19970975</v>
      </c>
      <c r="B7" s="4" t="str">
        <f>国资处留存!B7</f>
        <v>调制-解调器</v>
      </c>
      <c r="C7" s="4">
        <f>国资处留存!C7</f>
        <v>0</v>
      </c>
      <c r="D7" s="4" t="str">
        <f>国资处留存!D7</f>
        <v>A366+fox*</v>
      </c>
      <c r="E7" s="41">
        <f>国资处留存!E7</f>
        <v>1200</v>
      </c>
      <c r="F7" s="4">
        <f>国资处留存!F7</f>
        <v>1</v>
      </c>
      <c r="G7" s="117">
        <f>国资处留存!G7</f>
        <v>1200</v>
      </c>
      <c r="H7" s="118"/>
      <c r="I7" s="118"/>
      <c r="J7" s="119"/>
      <c r="K7" s="115">
        <f>国资处留存!K7</f>
        <v>19971101</v>
      </c>
      <c r="L7" s="116"/>
      <c r="M7" s="14" t="str">
        <f>国资处留存!M7</f>
        <v>设备老化，无配件或无维修价值</v>
      </c>
    </row>
    <row r="8" spans="1:14" ht="27.95" customHeight="1">
      <c r="A8" s="3" t="str">
        <f>国资处留存!A8</f>
        <v>19981060</v>
      </c>
      <c r="B8" s="4" t="str">
        <f>国资处留存!B8</f>
        <v>磁带机</v>
      </c>
      <c r="C8" s="4">
        <f>国资处留存!C8</f>
        <v>0</v>
      </c>
      <c r="D8" s="4" t="str">
        <f>国资处留存!D8</f>
        <v>06H97164-8G</v>
      </c>
      <c r="E8" s="41">
        <f>国资处留存!E8</f>
        <v>6500</v>
      </c>
      <c r="F8" s="4">
        <f>国资处留存!F8</f>
        <v>1</v>
      </c>
      <c r="G8" s="117">
        <f>国资处留存!G8</f>
        <v>6500</v>
      </c>
      <c r="H8" s="118"/>
      <c r="I8" s="118"/>
      <c r="J8" s="119"/>
      <c r="K8" s="115">
        <f>国资处留存!K8</f>
        <v>19981201</v>
      </c>
      <c r="L8" s="116"/>
      <c r="M8" s="14" t="str">
        <f>国资处留存!M8</f>
        <v>设备老化，无配件或无维修价值</v>
      </c>
      <c r="N8" s="8" t="s">
        <v>17</v>
      </c>
    </row>
    <row r="9" spans="1:14" ht="27.95" customHeight="1">
      <c r="A9" s="3" t="str">
        <f>国资处留存!A9</f>
        <v>19981059</v>
      </c>
      <c r="B9" s="4" t="str">
        <f>国资处留存!B9</f>
        <v>交换机</v>
      </c>
      <c r="C9" s="4">
        <f>国资处留存!C9</f>
        <v>0</v>
      </c>
      <c r="D9" s="4" t="str">
        <f>国资处留存!D9</f>
        <v>3C16980100M</v>
      </c>
      <c r="E9" s="41">
        <f>国资处留存!E9</f>
        <v>21500</v>
      </c>
      <c r="F9" s="4">
        <f>国资处留存!F9</f>
        <v>1</v>
      </c>
      <c r="G9" s="117">
        <f>国资处留存!G9</f>
        <v>21500</v>
      </c>
      <c r="H9" s="118"/>
      <c r="I9" s="118"/>
      <c r="J9" s="119"/>
      <c r="K9" s="115">
        <f>国资处留存!K9</f>
        <v>19981201</v>
      </c>
      <c r="L9" s="116"/>
      <c r="M9" s="14" t="str">
        <f>国资处留存!M9</f>
        <v>设备老化，无配件或无维修价值</v>
      </c>
      <c r="N9" s="8" t="s">
        <v>18</v>
      </c>
    </row>
    <row r="10" spans="1:14" ht="27.95" customHeight="1">
      <c r="A10" s="3" t="str">
        <f>国资处留存!A10</f>
        <v>20030575</v>
      </c>
      <c r="B10" s="4" t="str">
        <f>国资处留存!B10</f>
        <v>微型电子计算机</v>
      </c>
      <c r="C10" s="4">
        <f>国资处留存!C10</f>
        <v>0</v>
      </c>
      <c r="D10" s="4" t="str">
        <f>国资处留存!D10</f>
        <v>7100*</v>
      </c>
      <c r="E10" s="41">
        <f>国资处留存!E10</f>
        <v>7800</v>
      </c>
      <c r="F10" s="4">
        <f>国资处留存!F10</f>
        <v>1</v>
      </c>
      <c r="G10" s="117">
        <f>国资处留存!G10</f>
        <v>7800</v>
      </c>
      <c r="H10" s="118"/>
      <c r="I10" s="118"/>
      <c r="J10" s="119"/>
      <c r="K10" s="115">
        <f>国资处留存!K10</f>
        <v>20030501</v>
      </c>
      <c r="L10" s="116"/>
      <c r="M10" s="14" t="str">
        <f>国资处留存!M10</f>
        <v>设备老化，无配件或无维修价值</v>
      </c>
      <c r="N10" s="8" t="s">
        <v>20</v>
      </c>
    </row>
    <row r="11" spans="1:14" ht="27.95" customHeight="1">
      <c r="A11" s="3" t="str">
        <f>国资处留存!A11</f>
        <v>20040143</v>
      </c>
      <c r="B11" s="4" t="str">
        <f>国资处留存!B11</f>
        <v>微型电子计算机</v>
      </c>
      <c r="C11" s="4">
        <f>国资处留存!C11</f>
        <v>0</v>
      </c>
      <c r="D11" s="4" t="str">
        <f>国资处留存!D11</f>
        <v>450017 纯平</v>
      </c>
      <c r="E11" s="41">
        <f>国资处留存!E11</f>
        <v>5600</v>
      </c>
      <c r="F11" s="4">
        <f>国资处留存!F11</f>
        <v>1</v>
      </c>
      <c r="G11" s="117">
        <f>国资处留存!G11</f>
        <v>5600</v>
      </c>
      <c r="H11" s="118"/>
      <c r="I11" s="118"/>
      <c r="J11" s="119"/>
      <c r="K11" s="115">
        <f>国资处留存!K11</f>
        <v>20040501</v>
      </c>
      <c r="L11" s="116"/>
      <c r="M11" s="14" t="str">
        <f>国资处留存!M11</f>
        <v>设备老化，无配件或无维修价值</v>
      </c>
      <c r="N11" s="8" t="s">
        <v>22</v>
      </c>
    </row>
    <row r="12" spans="1:14" ht="27.95" customHeight="1">
      <c r="A12" s="3" t="str">
        <f>国资处留存!A12</f>
        <v>20052752</v>
      </c>
      <c r="B12" s="4" t="str">
        <f>国资处留存!B12</f>
        <v>碎纸机</v>
      </c>
      <c r="C12" s="4">
        <f>国资处留存!C12</f>
        <v>0</v>
      </c>
      <c r="D12" s="4" t="str">
        <f>国资处留存!D12</f>
        <v>A6-1.8</v>
      </c>
      <c r="E12" s="41">
        <f>国资处留存!E12</f>
        <v>650</v>
      </c>
      <c r="F12" s="4">
        <f>国资处留存!F12</f>
        <v>1</v>
      </c>
      <c r="G12" s="117">
        <f>国资处留存!G12</f>
        <v>650</v>
      </c>
      <c r="H12" s="118"/>
      <c r="I12" s="118"/>
      <c r="J12" s="119"/>
      <c r="K12" s="115">
        <f>国资处留存!K12</f>
        <v>20051201</v>
      </c>
      <c r="L12" s="116"/>
      <c r="M12" s="14" t="str">
        <f>国资处留存!M12</f>
        <v>设备老化，无配件或无维修价值</v>
      </c>
      <c r="N12" s="8" t="s">
        <v>15</v>
      </c>
    </row>
    <row r="13" spans="1:14" ht="27.95" customHeight="1">
      <c r="A13" s="3" t="str">
        <f>国资处留存!A13</f>
        <v>11005046</v>
      </c>
      <c r="B13" s="4" t="str">
        <f>国资处留存!B13</f>
        <v>微型电子计算机</v>
      </c>
      <c r="D13" s="4" t="str">
        <f>国资处留存!D13</f>
        <v>联想启天M7160主机</v>
      </c>
      <c r="E13" s="41">
        <f>国资处留存!E13</f>
        <v>3350</v>
      </c>
      <c r="F13" s="4">
        <f>国资处留存!F13</f>
        <v>1</v>
      </c>
      <c r="G13" s="117">
        <f>国资处留存!G13</f>
        <v>3350</v>
      </c>
      <c r="H13" s="118"/>
      <c r="I13" s="118"/>
      <c r="J13" s="119"/>
      <c r="K13" s="115">
        <f>国资处留存!K13</f>
        <v>20111201</v>
      </c>
      <c r="L13" s="116"/>
      <c r="M13" s="14" t="str">
        <f>国资处留存!M13</f>
        <v>设备老化，无配件或无维修价值</v>
      </c>
      <c r="N13" s="8" t="s">
        <v>16</v>
      </c>
    </row>
    <row r="14" spans="1:14" ht="24" customHeight="1">
      <c r="A14" s="99" t="s">
        <v>10</v>
      </c>
      <c r="B14" s="100"/>
      <c r="C14" s="100"/>
      <c r="D14" s="101"/>
      <c r="E14" s="102">
        <f>SUM(G6:G13)</f>
        <v>48210</v>
      </c>
      <c r="F14" s="103"/>
      <c r="G14" s="103"/>
      <c r="H14" s="103"/>
      <c r="I14" s="103"/>
      <c r="J14" s="103"/>
      <c r="K14" s="126" t="str">
        <f>国资处留存!K14</f>
        <v xml:space="preserve"> </v>
      </c>
      <c r="L14" s="126"/>
      <c r="M14" s="127"/>
      <c r="N14" s="8" t="s">
        <v>19</v>
      </c>
    </row>
    <row r="15" spans="1:14" ht="24" customHeight="1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4" ht="15.95" customHeight="1">
      <c r="A16" s="92" t="s">
        <v>54</v>
      </c>
      <c r="B16" s="92"/>
      <c r="C16" s="27" t="s">
        <v>55</v>
      </c>
      <c r="D16" s="29" t="s">
        <v>56</v>
      </c>
      <c r="E16" s="30" t="s">
        <v>57</v>
      </c>
      <c r="F16" s="54" t="s">
        <v>58</v>
      </c>
      <c r="G16" s="55"/>
      <c r="H16" s="55"/>
      <c r="I16" s="55"/>
      <c r="J16" s="56"/>
      <c r="K16" s="54" t="s">
        <v>62</v>
      </c>
      <c r="L16" s="71"/>
      <c r="M16" s="78"/>
    </row>
    <row r="17" spans="1:13" ht="39.950000000000003" customHeight="1">
      <c r="A17" s="93"/>
      <c r="B17" s="93"/>
      <c r="C17" s="27"/>
      <c r="D17" s="45"/>
      <c r="E17" s="46">
        <v>88382524</v>
      </c>
      <c r="F17" s="94"/>
      <c r="G17" s="95"/>
      <c r="H17" s="95"/>
      <c r="I17" s="95"/>
      <c r="J17" s="96"/>
      <c r="K17" s="94"/>
      <c r="L17" s="97"/>
      <c r="M17" s="98"/>
    </row>
    <row r="18" spans="1:13" ht="24" customHeight="1">
      <c r="A18" s="88" t="s">
        <v>59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ht="18" customHeight="1">
      <c r="A19" s="31" t="s">
        <v>60</v>
      </c>
      <c r="B19" s="36"/>
      <c r="C19" s="32"/>
      <c r="D19" s="37"/>
      <c r="E19" s="81" t="s">
        <v>61</v>
      </c>
      <c r="F19" s="82"/>
      <c r="G19" s="82"/>
      <c r="H19" s="82"/>
      <c r="I19" s="82"/>
      <c r="J19" s="83"/>
      <c r="K19" s="123" t="s">
        <v>63</v>
      </c>
      <c r="L19" s="124"/>
      <c r="M19" s="125"/>
    </row>
    <row r="20" spans="1:13" ht="30" customHeight="1">
      <c r="A20" s="44"/>
      <c r="B20" s="43"/>
      <c r="C20" s="33"/>
      <c r="D20" s="38"/>
      <c r="E20" s="84"/>
      <c r="F20" s="76"/>
      <c r="G20" s="76"/>
      <c r="H20" s="76"/>
      <c r="I20" s="76"/>
      <c r="J20" s="85"/>
      <c r="K20" s="84"/>
      <c r="L20" s="76"/>
      <c r="M20" s="85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G11:J11"/>
    <mergeCell ref="K11:L11"/>
    <mergeCell ref="G12:J12"/>
    <mergeCell ref="K12:L12"/>
    <mergeCell ref="E19:J19"/>
    <mergeCell ref="F17:J17"/>
    <mergeCell ref="K17:M17"/>
    <mergeCell ref="E20:J20"/>
    <mergeCell ref="A18:M18"/>
    <mergeCell ref="K19:M19"/>
    <mergeCell ref="K20:M20"/>
    <mergeCell ref="G8:J8"/>
    <mergeCell ref="K8:L8"/>
    <mergeCell ref="G9:J9"/>
    <mergeCell ref="K9:L9"/>
    <mergeCell ref="G10:J10"/>
    <mergeCell ref="K10:L10"/>
    <mergeCell ref="K14:M14"/>
    <mergeCell ref="A15:M15"/>
    <mergeCell ref="G13:J13"/>
    <mergeCell ref="K13:L13"/>
    <mergeCell ref="K16:M16"/>
    <mergeCell ref="A17:B17"/>
    <mergeCell ref="G7:J7"/>
    <mergeCell ref="K7:L7"/>
    <mergeCell ref="B5:C5"/>
    <mergeCell ref="G5:J5"/>
    <mergeCell ref="K5:L5"/>
    <mergeCell ref="G6:J6"/>
    <mergeCell ref="A16:B16"/>
    <mergeCell ref="F16:J16"/>
    <mergeCell ref="A14:D14"/>
    <mergeCell ref="E14:J14"/>
    <mergeCell ref="A1:M1"/>
    <mergeCell ref="A2:M2"/>
    <mergeCell ref="F3:F4"/>
    <mergeCell ref="G3:G4"/>
    <mergeCell ref="H3:H4"/>
    <mergeCell ref="I3:I4"/>
    <mergeCell ref="J3:J4"/>
    <mergeCell ref="K3:K4"/>
    <mergeCell ref="L3:L4"/>
    <mergeCell ref="A3:A4"/>
    <mergeCell ref="B3:E4"/>
    <mergeCell ref="K6:L6"/>
  </mergeCells>
  <phoneticPr fontId="5" type="noConversion"/>
  <dataValidations count="1">
    <dataValidation type="whole" errorStyle="warning" allowBlank="1" showInputMessage="1" showErrorMessage="1" error="合计大于200000" sqref="E14" xr:uid="{00000000-0002-0000-0200-000000000000}">
      <formula1>0</formula1>
      <formula2>2000000</formula2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windowProtection="1" showZeros="0" workbookViewId="0">
      <selection activeCell="N15" sqref="N15"/>
    </sheetView>
  </sheetViews>
  <sheetFormatPr defaultRowHeight="13.5"/>
  <cols>
    <col min="1" max="1" width="10.375" customWidth="1"/>
    <col min="2" max="2" width="16.625" customWidth="1"/>
    <col min="3" max="3" width="9" hidden="1" customWidth="1"/>
    <col min="4" max="4" width="16.875" customWidth="1"/>
    <col min="5" max="5" width="6.625" customWidth="1"/>
    <col min="6" max="6" width="3.625" customWidth="1"/>
    <col min="7" max="7" width="6.625" customWidth="1"/>
    <col min="8" max="8" width="3.625" customWidth="1"/>
    <col min="9" max="9" width="6.625" customWidth="1"/>
    <col min="10" max="10" width="3.625" customWidth="1"/>
    <col min="11" max="11" width="17" customWidth="1"/>
    <col min="12" max="12" width="2.75" customWidth="1"/>
  </cols>
  <sheetData>
    <row r="1" spans="1:12" ht="20.25">
      <c r="A1" s="104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20.25">
      <c r="A2" s="105" t="s">
        <v>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2" ht="14.25">
      <c r="A3" s="111" t="s">
        <v>25</v>
      </c>
      <c r="B3" s="111">
        <f>国资处留存!B3</f>
        <v>0</v>
      </c>
      <c r="C3" s="113"/>
      <c r="D3" s="113"/>
      <c r="E3" s="145" t="s">
        <v>49</v>
      </c>
      <c r="F3" s="146"/>
      <c r="G3" s="146"/>
      <c r="H3" s="146"/>
      <c r="I3" s="146"/>
      <c r="J3" s="146"/>
      <c r="K3" s="2" t="s">
        <v>33</v>
      </c>
    </row>
    <row r="4" spans="1:12" ht="14.25">
      <c r="A4" s="112"/>
      <c r="B4" s="114"/>
      <c r="C4" s="114"/>
      <c r="D4" s="114"/>
      <c r="E4" s="22">
        <f>国资处留存!G3</f>
        <v>2019</v>
      </c>
      <c r="F4" s="6" t="s">
        <v>30</v>
      </c>
      <c r="G4" s="6">
        <f>国资处留存!I3</f>
        <v>5</v>
      </c>
      <c r="H4" s="6" t="s">
        <v>31</v>
      </c>
      <c r="I4" s="6">
        <f>国资处留存!K3</f>
        <v>31</v>
      </c>
      <c r="J4" s="6" t="s">
        <v>32</v>
      </c>
      <c r="K4" s="2" t="s">
        <v>11</v>
      </c>
    </row>
    <row r="5" spans="1:12" ht="24" customHeight="1">
      <c r="A5" s="5" t="s">
        <v>0</v>
      </c>
      <c r="B5" s="139" t="s">
        <v>1</v>
      </c>
      <c r="C5" s="140"/>
      <c r="D5" s="5" t="s">
        <v>2</v>
      </c>
      <c r="E5" s="139" t="s">
        <v>6</v>
      </c>
      <c r="F5" s="141"/>
      <c r="G5" s="137"/>
      <c r="H5" s="142" t="s">
        <v>5</v>
      </c>
      <c r="I5" s="122"/>
      <c r="J5" s="121" t="s">
        <v>7</v>
      </c>
      <c r="K5" s="122"/>
    </row>
    <row r="6" spans="1:12" ht="24" customHeight="1">
      <c r="A6" s="20" t="str">
        <f>国资处留存!A6</f>
        <v>19970976</v>
      </c>
      <c r="B6" s="10" t="str">
        <f>国资处留存!B6</f>
        <v>硬磁盘驱动器</v>
      </c>
      <c r="C6" s="10">
        <f>国资处留存!C6</f>
        <v>0</v>
      </c>
      <c r="D6" s="23" t="str">
        <f>国资处留存!D6</f>
        <v>Seagate</v>
      </c>
      <c r="E6" s="147">
        <f>国资处留存!E6</f>
        <v>1610</v>
      </c>
      <c r="F6" s="148"/>
      <c r="G6" s="149"/>
      <c r="H6" s="136">
        <f>国资处留存!F6</f>
        <v>1</v>
      </c>
      <c r="I6" s="137"/>
      <c r="J6" s="138">
        <f>国资处留存!G6</f>
        <v>1610</v>
      </c>
      <c r="K6" s="135"/>
      <c r="L6" s="8" t="s">
        <v>17</v>
      </c>
    </row>
    <row r="7" spans="1:12" ht="24" customHeight="1">
      <c r="A7" s="20" t="str">
        <f>国资处留存!A7</f>
        <v>19970975</v>
      </c>
      <c r="B7" s="10" t="str">
        <f>国资处留存!B7</f>
        <v>调制-解调器</v>
      </c>
      <c r="C7" s="9"/>
      <c r="D7" s="23" t="str">
        <f>国资处留存!D7</f>
        <v>A366+fox*</v>
      </c>
      <c r="E7" s="147">
        <f>国资处留存!E7</f>
        <v>1200</v>
      </c>
      <c r="F7" s="148"/>
      <c r="G7" s="149"/>
      <c r="H7" s="136">
        <f>国资处留存!F7</f>
        <v>1</v>
      </c>
      <c r="I7" s="137"/>
      <c r="J7" s="138">
        <f>国资处留存!G7</f>
        <v>1200</v>
      </c>
      <c r="K7" s="135"/>
      <c r="L7" s="8" t="s">
        <v>18</v>
      </c>
    </row>
    <row r="8" spans="1:12" ht="24" customHeight="1">
      <c r="A8" s="20" t="str">
        <f>国资处留存!A8</f>
        <v>19981060</v>
      </c>
      <c r="B8" s="10" t="str">
        <f>国资处留存!B8</f>
        <v>磁带机</v>
      </c>
      <c r="C8" s="11"/>
      <c r="D8" s="23" t="str">
        <f>国资处留存!D8</f>
        <v>06H97164-8G</v>
      </c>
      <c r="E8" s="147">
        <f>国资处留存!E8</f>
        <v>6500</v>
      </c>
      <c r="F8" s="148"/>
      <c r="G8" s="149"/>
      <c r="H8" s="136">
        <f>国资处留存!F8</f>
        <v>1</v>
      </c>
      <c r="I8" s="137"/>
      <c r="J8" s="138">
        <f>国资处留存!G8</f>
        <v>6500</v>
      </c>
      <c r="K8" s="135"/>
      <c r="L8" s="8" t="s">
        <v>13</v>
      </c>
    </row>
    <row r="9" spans="1:12" ht="24" customHeight="1">
      <c r="A9" s="20" t="str">
        <f>国资处留存!A9</f>
        <v>19981059</v>
      </c>
      <c r="B9" s="10" t="str">
        <f>国资处留存!B9</f>
        <v>交换机</v>
      </c>
      <c r="C9" s="11"/>
      <c r="D9" s="23" t="str">
        <f>国资处留存!D9</f>
        <v>3C16980100M</v>
      </c>
      <c r="E9" s="147">
        <f>国资处留存!E9</f>
        <v>21500</v>
      </c>
      <c r="F9" s="148"/>
      <c r="G9" s="149"/>
      <c r="H9" s="136">
        <f>国资处留存!F9</f>
        <v>1</v>
      </c>
      <c r="I9" s="137"/>
      <c r="J9" s="138">
        <f>国资处留存!G9</f>
        <v>21500</v>
      </c>
      <c r="K9" s="135"/>
      <c r="L9" s="8" t="s">
        <v>14</v>
      </c>
    </row>
    <row r="10" spans="1:12" ht="24" customHeight="1">
      <c r="A10" s="20" t="str">
        <f>国资处留存!A10</f>
        <v>20030575</v>
      </c>
      <c r="B10" s="10" t="str">
        <f>国资处留存!B10</f>
        <v>微型电子计算机</v>
      </c>
      <c r="C10" s="11"/>
      <c r="D10" s="23" t="str">
        <f>国资处留存!D10</f>
        <v>7100*</v>
      </c>
      <c r="E10" s="147">
        <f>国资处留存!E10</f>
        <v>7800</v>
      </c>
      <c r="F10" s="148"/>
      <c r="G10" s="149"/>
      <c r="H10" s="136">
        <f>国资处留存!F10</f>
        <v>1</v>
      </c>
      <c r="I10" s="137"/>
      <c r="J10" s="138">
        <f>国资处留存!G10</f>
        <v>7800</v>
      </c>
      <c r="K10" s="135"/>
      <c r="L10" s="8" t="s">
        <v>15</v>
      </c>
    </row>
    <row r="11" spans="1:12" ht="24" customHeight="1">
      <c r="A11" s="20" t="str">
        <f>国资处留存!A11</f>
        <v>20040143</v>
      </c>
      <c r="B11" s="10" t="str">
        <f>国资处留存!B11</f>
        <v>微型电子计算机</v>
      </c>
      <c r="C11" s="11"/>
      <c r="D11" s="23" t="str">
        <f>国资处留存!D11</f>
        <v>450017 纯平</v>
      </c>
      <c r="E11" s="147">
        <f>国资处留存!E11</f>
        <v>5600</v>
      </c>
      <c r="F11" s="148"/>
      <c r="G11" s="149"/>
      <c r="H11" s="136">
        <f>国资处留存!F11</f>
        <v>1</v>
      </c>
      <c r="I11" s="137"/>
      <c r="J11" s="138">
        <f>国资处留存!G11</f>
        <v>5600</v>
      </c>
      <c r="K11" s="135"/>
      <c r="L11" s="8" t="s">
        <v>23</v>
      </c>
    </row>
    <row r="12" spans="1:12" ht="24" customHeight="1">
      <c r="A12" s="20" t="str">
        <f>国资处留存!A12</f>
        <v>20052752</v>
      </c>
      <c r="B12" s="10" t="str">
        <f>国资处留存!B12</f>
        <v>碎纸机</v>
      </c>
      <c r="C12" s="11"/>
      <c r="D12" s="23" t="str">
        <f>国资处留存!D12</f>
        <v>A6-1.8</v>
      </c>
      <c r="E12" s="147">
        <f>国资处留存!E12</f>
        <v>650</v>
      </c>
      <c r="F12" s="148"/>
      <c r="G12" s="149"/>
      <c r="H12" s="136">
        <f>国资处留存!F12</f>
        <v>1</v>
      </c>
      <c r="I12" s="137"/>
      <c r="J12" s="138">
        <f>国资处留存!G12</f>
        <v>650</v>
      </c>
      <c r="K12" s="135"/>
      <c r="L12" s="8" t="s">
        <v>24</v>
      </c>
    </row>
    <row r="13" spans="1:12" ht="24" customHeight="1">
      <c r="A13" s="20" t="str">
        <f>国资处留存!A13</f>
        <v>11005046</v>
      </c>
      <c r="B13" s="10" t="str">
        <f>国资处留存!B13</f>
        <v>微型电子计算机</v>
      </c>
      <c r="C13" s="9"/>
      <c r="D13" s="23" t="str">
        <f>国资处留存!D13</f>
        <v>联想启天M7160主机</v>
      </c>
      <c r="E13" s="147">
        <f>国资处留存!E13</f>
        <v>3350</v>
      </c>
      <c r="F13" s="148"/>
      <c r="G13" s="149"/>
      <c r="H13" s="136">
        <f>国资处留存!F13</f>
        <v>1</v>
      </c>
      <c r="I13" s="137"/>
      <c r="J13" s="138">
        <f>国资处留存!G13</f>
        <v>3350</v>
      </c>
      <c r="K13" s="135"/>
      <c r="L13" s="8" t="s">
        <v>16</v>
      </c>
    </row>
    <row r="14" spans="1:12" ht="24" customHeight="1">
      <c r="A14" s="128" t="s">
        <v>10</v>
      </c>
      <c r="B14" s="129"/>
      <c r="C14" s="129"/>
      <c r="D14" s="130"/>
      <c r="E14" s="131">
        <f>SUM(J6:J13)</f>
        <v>48210</v>
      </c>
      <c r="F14" s="103"/>
      <c r="G14" s="103"/>
      <c r="H14" s="103"/>
      <c r="I14" s="103"/>
      <c r="J14" s="103"/>
      <c r="K14" s="122"/>
      <c r="L14" s="8" t="s">
        <v>19</v>
      </c>
    </row>
    <row r="15" spans="1:12" ht="24" customHeight="1">
      <c r="A15" s="128" t="s">
        <v>34</v>
      </c>
      <c r="B15" s="129"/>
      <c r="C15" s="129"/>
      <c r="D15" s="130"/>
      <c r="E15" s="131"/>
      <c r="F15" s="103"/>
      <c r="G15" s="103"/>
      <c r="H15" s="103"/>
      <c r="I15" s="103"/>
      <c r="J15" s="103"/>
      <c r="K15" s="122"/>
    </row>
    <row r="16" spans="1:12" ht="24" customHeight="1">
      <c r="A16" s="128" t="s">
        <v>35</v>
      </c>
      <c r="B16" s="129"/>
      <c r="C16" s="129"/>
      <c r="D16" s="130"/>
      <c r="E16" s="131"/>
      <c r="F16" s="103"/>
      <c r="G16" s="103"/>
      <c r="H16" s="103"/>
      <c r="I16" s="103"/>
      <c r="J16" s="103"/>
      <c r="K16" s="122"/>
    </row>
    <row r="17" spans="1:12" ht="14.25" customHeight="1">
      <c r="A17" s="150"/>
      <c r="B17" s="150"/>
      <c r="C17" s="150"/>
      <c r="D17" s="150"/>
      <c r="E17" s="151"/>
      <c r="F17" s="116"/>
      <c r="G17" s="116"/>
      <c r="H17" s="116"/>
      <c r="I17" s="116"/>
      <c r="J17" s="116"/>
      <c r="K17" s="116"/>
    </row>
    <row r="18" spans="1:12" ht="14.25" customHeight="1">
      <c r="A18" s="16"/>
      <c r="B18" s="16"/>
      <c r="C18" s="16"/>
      <c r="D18" s="16"/>
      <c r="E18" s="17"/>
      <c r="F18" s="18"/>
      <c r="G18" s="18"/>
      <c r="H18" s="18"/>
      <c r="I18" s="18"/>
      <c r="J18" s="18"/>
      <c r="K18" s="18"/>
    </row>
    <row r="19" spans="1:1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5"/>
    </row>
    <row r="20" spans="1:12" ht="20.25">
      <c r="A20" s="104" t="s">
        <v>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2" ht="20.25">
      <c r="A21" s="105" t="s">
        <v>4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2" ht="14.25">
      <c r="A22" s="111" t="s">
        <v>40</v>
      </c>
      <c r="B22" s="111">
        <f>国资处留存!B3</f>
        <v>0</v>
      </c>
      <c r="C22" s="143"/>
      <c r="D22" s="143"/>
      <c r="E22" s="145" t="s">
        <v>50</v>
      </c>
      <c r="F22" s="146"/>
      <c r="G22" s="146"/>
      <c r="H22" s="146"/>
      <c r="I22" s="146"/>
      <c r="J22" s="146"/>
      <c r="K22" s="2" t="s">
        <v>41</v>
      </c>
    </row>
    <row r="23" spans="1:12" ht="14.25">
      <c r="A23" s="112"/>
      <c r="B23" s="144"/>
      <c r="C23" s="144"/>
      <c r="D23" s="144"/>
      <c r="E23" s="22">
        <f>国资处留存!G3</f>
        <v>2019</v>
      </c>
      <c r="F23" s="6" t="s">
        <v>42</v>
      </c>
      <c r="G23" s="6">
        <f>国资处留存!I3</f>
        <v>5</v>
      </c>
      <c r="H23" s="6" t="s">
        <v>43</v>
      </c>
      <c r="I23" s="6">
        <f>国资处留存!K3</f>
        <v>31</v>
      </c>
      <c r="J23" s="6" t="s">
        <v>44</v>
      </c>
      <c r="K23" s="2" t="s">
        <v>45</v>
      </c>
    </row>
    <row r="24" spans="1:12" ht="24" customHeight="1">
      <c r="A24" s="5" t="s">
        <v>0</v>
      </c>
      <c r="B24" s="139" t="s">
        <v>1</v>
      </c>
      <c r="C24" s="140"/>
      <c r="D24" s="5" t="s">
        <v>2</v>
      </c>
      <c r="E24" s="139" t="s">
        <v>52</v>
      </c>
      <c r="F24" s="141"/>
      <c r="G24" s="137"/>
      <c r="H24" s="142" t="s">
        <v>46</v>
      </c>
      <c r="I24" s="122"/>
      <c r="J24" s="121" t="s">
        <v>47</v>
      </c>
      <c r="K24" s="122"/>
    </row>
    <row r="25" spans="1:12" ht="24" customHeight="1">
      <c r="A25" s="19" t="str">
        <f>国资处留存!A6</f>
        <v>19970976</v>
      </c>
      <c r="B25" s="12" t="str">
        <f>国资处留存!B6</f>
        <v>硬磁盘驱动器</v>
      </c>
      <c r="C25" s="12">
        <f>国资处留存!C6</f>
        <v>0</v>
      </c>
      <c r="D25" s="21" t="str">
        <f>国资处留存!D6</f>
        <v>Seagate</v>
      </c>
      <c r="E25" s="133">
        <f>国资处留存!E6</f>
        <v>1610</v>
      </c>
      <c r="F25" s="134"/>
      <c r="G25" s="135"/>
      <c r="H25" s="136">
        <f>国资处留存!F6</f>
        <v>1</v>
      </c>
      <c r="I25" s="137"/>
      <c r="J25" s="138">
        <f>国资处留存!G6</f>
        <v>1610</v>
      </c>
      <c r="K25" s="135"/>
    </row>
    <row r="26" spans="1:12" ht="24" customHeight="1">
      <c r="A26" s="19" t="str">
        <f>国资处留存!A7</f>
        <v>19970975</v>
      </c>
      <c r="B26" s="12" t="str">
        <f>国资处留存!B7</f>
        <v>调制-解调器</v>
      </c>
      <c r="C26" s="13">
        <f>国资处留存!C24</f>
        <v>0</v>
      </c>
      <c r="D26" s="21" t="str">
        <f>国资处留存!D7</f>
        <v>A366+fox*</v>
      </c>
      <c r="E26" s="133">
        <f>国资处留存!E7</f>
        <v>1200</v>
      </c>
      <c r="F26" s="134"/>
      <c r="G26" s="135"/>
      <c r="H26" s="136">
        <f>国资处留存!F7</f>
        <v>1</v>
      </c>
      <c r="I26" s="137"/>
      <c r="J26" s="138">
        <f>国资处留存!G7</f>
        <v>1200</v>
      </c>
      <c r="K26" s="135"/>
      <c r="L26" s="8" t="s">
        <v>17</v>
      </c>
    </row>
    <row r="27" spans="1:12" ht="24" customHeight="1">
      <c r="A27" s="19" t="str">
        <f>国资处留存!A8</f>
        <v>19981060</v>
      </c>
      <c r="B27" s="12" t="str">
        <f>国资处留存!B8</f>
        <v>磁带机</v>
      </c>
      <c r="C27" s="13"/>
      <c r="D27" s="21" t="str">
        <f>国资处留存!D8</f>
        <v>06H97164-8G</v>
      </c>
      <c r="E27" s="133">
        <f>国资处留存!E8</f>
        <v>6500</v>
      </c>
      <c r="F27" s="134"/>
      <c r="G27" s="135"/>
      <c r="H27" s="136">
        <f>国资处留存!F8</f>
        <v>1</v>
      </c>
      <c r="I27" s="137"/>
      <c r="J27" s="138">
        <f>国资处留存!G8</f>
        <v>6500</v>
      </c>
      <c r="K27" s="135"/>
      <c r="L27" s="8" t="s">
        <v>18</v>
      </c>
    </row>
    <row r="28" spans="1:12" ht="24" customHeight="1">
      <c r="A28" s="19" t="str">
        <f>国资处留存!A9</f>
        <v>19981059</v>
      </c>
      <c r="B28" s="12" t="str">
        <f>国资处留存!B9</f>
        <v>交换机</v>
      </c>
      <c r="C28" s="13"/>
      <c r="D28" s="21" t="str">
        <f>国资处留存!D9</f>
        <v>3C16980100M</v>
      </c>
      <c r="E28" s="133">
        <f>国资处留存!E9</f>
        <v>21500</v>
      </c>
      <c r="F28" s="134"/>
      <c r="G28" s="135"/>
      <c r="H28" s="136">
        <f>国资处留存!F9</f>
        <v>1</v>
      </c>
      <c r="I28" s="137"/>
      <c r="J28" s="138">
        <f>国资处留存!G9</f>
        <v>21500</v>
      </c>
      <c r="K28" s="135"/>
      <c r="L28" s="8" t="s">
        <v>36</v>
      </c>
    </row>
    <row r="29" spans="1:12" ht="24" customHeight="1">
      <c r="A29" s="19" t="str">
        <f>国资处留存!A10</f>
        <v>20030575</v>
      </c>
      <c r="B29" s="12" t="str">
        <f>国资处留存!B10</f>
        <v>微型电子计算机</v>
      </c>
      <c r="C29" s="13"/>
      <c r="D29" s="21" t="str">
        <f>国资处留存!D10</f>
        <v>7100*</v>
      </c>
      <c r="E29" s="133">
        <f>国资处留存!E10</f>
        <v>7800</v>
      </c>
      <c r="F29" s="134"/>
      <c r="G29" s="135"/>
      <c r="H29" s="136">
        <f>国资处留存!F10</f>
        <v>1</v>
      </c>
      <c r="I29" s="137"/>
      <c r="J29" s="138">
        <f>国资处留存!G10</f>
        <v>7800</v>
      </c>
      <c r="K29" s="135"/>
      <c r="L29" s="8" t="s">
        <v>37</v>
      </c>
    </row>
    <row r="30" spans="1:12" ht="24" customHeight="1">
      <c r="A30" s="19" t="str">
        <f>国资处留存!A11</f>
        <v>20040143</v>
      </c>
      <c r="B30" s="12" t="str">
        <f>国资处留存!B11</f>
        <v>微型电子计算机</v>
      </c>
      <c r="C30" s="13"/>
      <c r="D30" s="21" t="str">
        <f>国资处留存!D11</f>
        <v>450017 纯平</v>
      </c>
      <c r="E30" s="133">
        <f>国资处留存!E11</f>
        <v>5600</v>
      </c>
      <c r="F30" s="134"/>
      <c r="G30" s="135"/>
      <c r="H30" s="136">
        <f>国资处留存!F11</f>
        <v>1</v>
      </c>
      <c r="I30" s="137"/>
      <c r="J30" s="138">
        <f>国资处留存!G11</f>
        <v>5600</v>
      </c>
      <c r="K30" s="135"/>
      <c r="L30" s="8" t="s">
        <v>38</v>
      </c>
    </row>
    <row r="31" spans="1:12" ht="24" customHeight="1">
      <c r="A31" s="19" t="str">
        <f>国资处留存!A12</f>
        <v>20052752</v>
      </c>
      <c r="B31" s="12" t="str">
        <f>国资处留存!B12</f>
        <v>碎纸机</v>
      </c>
      <c r="C31" s="13"/>
      <c r="D31" s="21" t="str">
        <f>国资处留存!D12</f>
        <v>A6-1.8</v>
      </c>
      <c r="E31" s="133">
        <f>国资处留存!E12</f>
        <v>650</v>
      </c>
      <c r="F31" s="134"/>
      <c r="G31" s="135"/>
      <c r="H31" s="136">
        <f>国资处留存!F12</f>
        <v>1</v>
      </c>
      <c r="I31" s="137"/>
      <c r="J31" s="138">
        <f>国资处留存!G12</f>
        <v>650</v>
      </c>
      <c r="K31" s="135"/>
      <c r="L31" s="8" t="s">
        <v>39</v>
      </c>
    </row>
    <row r="32" spans="1:12" ht="24" customHeight="1">
      <c r="A32" s="19" t="str">
        <f>国资处留存!A13</f>
        <v>11005046</v>
      </c>
      <c r="B32" s="12" t="str">
        <f>国资处留存!B13</f>
        <v>微型电子计算机</v>
      </c>
      <c r="C32" s="13"/>
      <c r="D32" s="21" t="str">
        <f>国资处留存!D13</f>
        <v>联想启天M7160主机</v>
      </c>
      <c r="E32" s="133">
        <f>国资处留存!E13</f>
        <v>3350</v>
      </c>
      <c r="F32" s="134"/>
      <c r="G32" s="135"/>
      <c r="H32" s="136">
        <f>国资处留存!F13</f>
        <v>1</v>
      </c>
      <c r="I32" s="137"/>
      <c r="J32" s="138">
        <f>国资处留存!G13</f>
        <v>3350</v>
      </c>
      <c r="K32" s="135"/>
      <c r="L32" s="8" t="s">
        <v>16</v>
      </c>
    </row>
    <row r="33" spans="1:12" ht="24" customHeight="1">
      <c r="A33" s="128" t="s">
        <v>48</v>
      </c>
      <c r="B33" s="129"/>
      <c r="C33" s="129"/>
      <c r="D33" s="130"/>
      <c r="E33" s="131">
        <f>SUM(J6:J13)</f>
        <v>48210</v>
      </c>
      <c r="F33" s="103"/>
      <c r="G33" s="103"/>
      <c r="H33" s="103"/>
      <c r="I33" s="103"/>
      <c r="J33" s="103"/>
      <c r="K33" s="122"/>
      <c r="L33" s="8" t="s">
        <v>19</v>
      </c>
    </row>
    <row r="34" spans="1:12" ht="24" customHeight="1">
      <c r="A34" s="128" t="s">
        <v>34</v>
      </c>
      <c r="B34" s="129"/>
      <c r="C34" s="129"/>
      <c r="D34" s="130"/>
      <c r="E34" s="131"/>
      <c r="F34" s="103"/>
      <c r="G34" s="103"/>
      <c r="H34" s="103"/>
      <c r="I34" s="103"/>
      <c r="J34" s="103"/>
      <c r="K34" s="122"/>
    </row>
    <row r="35" spans="1:12" ht="24" customHeight="1">
      <c r="A35" s="128" t="s">
        <v>35</v>
      </c>
      <c r="B35" s="129"/>
      <c r="C35" s="129"/>
      <c r="D35" s="130"/>
      <c r="E35" s="131"/>
      <c r="F35" s="103"/>
      <c r="G35" s="103"/>
      <c r="H35" s="103"/>
      <c r="I35" s="103"/>
      <c r="J35" s="103"/>
      <c r="K35" s="122"/>
    </row>
  </sheetData>
  <sheetProtection password="CF7A" sheet="1" formatCells="0" formatColumns="0" formatRows="0" insertColumns="0" insertRows="0" insertHyperlinks="0" deleteColumns="0" deleteRows="0" sort="0" autoFilter="0" pivotTables="0"/>
  <mergeCells count="81">
    <mergeCell ref="A1:K1"/>
    <mergeCell ref="A2:K2"/>
    <mergeCell ref="A3:A4"/>
    <mergeCell ref="B3:D4"/>
    <mergeCell ref="E5:G5"/>
    <mergeCell ref="B5:C5"/>
    <mergeCell ref="E3:J3"/>
    <mergeCell ref="E10:G10"/>
    <mergeCell ref="E11:G11"/>
    <mergeCell ref="E12:G12"/>
    <mergeCell ref="A15:D15"/>
    <mergeCell ref="E15:K15"/>
    <mergeCell ref="H13:I13"/>
    <mergeCell ref="J10:K10"/>
    <mergeCell ref="J11:K11"/>
    <mergeCell ref="J12:K12"/>
    <mergeCell ref="J13:K13"/>
    <mergeCell ref="E6:G6"/>
    <mergeCell ref="J5:K5"/>
    <mergeCell ref="J6:K6"/>
    <mergeCell ref="H5:I5"/>
    <mergeCell ref="H6:I6"/>
    <mergeCell ref="H7:I7"/>
    <mergeCell ref="H8:I8"/>
    <mergeCell ref="H9:I9"/>
    <mergeCell ref="A16:D16"/>
    <mergeCell ref="E16:K16"/>
    <mergeCell ref="J7:K7"/>
    <mergeCell ref="J8:K8"/>
    <mergeCell ref="J9:K9"/>
    <mergeCell ref="E7:G7"/>
    <mergeCell ref="E8:G8"/>
    <mergeCell ref="E9:G9"/>
    <mergeCell ref="E13:G13"/>
    <mergeCell ref="A14:D14"/>
    <mergeCell ref="H10:I10"/>
    <mergeCell ref="H11:I11"/>
    <mergeCell ref="H12:I12"/>
    <mergeCell ref="B24:C24"/>
    <mergeCell ref="E24:G24"/>
    <mergeCell ref="H24:I24"/>
    <mergeCell ref="J24:K24"/>
    <mergeCell ref="E14:K14"/>
    <mergeCell ref="A20:K20"/>
    <mergeCell ref="A21:K21"/>
    <mergeCell ref="A22:A23"/>
    <mergeCell ref="B22:D23"/>
    <mergeCell ref="E22:J22"/>
    <mergeCell ref="A17:D17"/>
    <mergeCell ref="E17:K17"/>
    <mergeCell ref="E25:G25"/>
    <mergeCell ref="H25:I25"/>
    <mergeCell ref="J25:K25"/>
    <mergeCell ref="E26:G26"/>
    <mergeCell ref="H26:I26"/>
    <mergeCell ref="J26:K26"/>
    <mergeCell ref="E31:G31"/>
    <mergeCell ref="H31:I31"/>
    <mergeCell ref="J31:K31"/>
    <mergeCell ref="E27:G27"/>
    <mergeCell ref="H27:I27"/>
    <mergeCell ref="J27:K27"/>
    <mergeCell ref="E28:G28"/>
    <mergeCell ref="H28:I28"/>
    <mergeCell ref="J28:K28"/>
    <mergeCell ref="A35:D35"/>
    <mergeCell ref="E35:K35"/>
    <mergeCell ref="A19:K19"/>
    <mergeCell ref="E32:G32"/>
    <mergeCell ref="H32:I32"/>
    <mergeCell ref="J32:K32"/>
    <mergeCell ref="A33:D33"/>
    <mergeCell ref="E33:K33"/>
    <mergeCell ref="E30:G30"/>
    <mergeCell ref="H30:I30"/>
    <mergeCell ref="E29:G29"/>
    <mergeCell ref="H29:I29"/>
    <mergeCell ref="J29:K29"/>
    <mergeCell ref="A34:D34"/>
    <mergeCell ref="E34:K34"/>
    <mergeCell ref="J30:K30"/>
  </mergeCells>
  <phoneticPr fontId="5" type="noConversion"/>
  <dataValidations count="1">
    <dataValidation type="whole" errorStyle="warning" allowBlank="1" showInputMessage="1" showErrorMessage="1" error="合计大于200000" sqref="E14:E18 E33:E35" xr:uid="{00000000-0002-0000-0300-000000000000}">
      <formula1>0</formula1>
      <formula2>2000000</formula2>
    </dataValidation>
  </dataValidations>
  <pageMargins left="0.78740157480314965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国资处留存</vt:lpstr>
      <vt:lpstr>财务处留存</vt:lpstr>
      <vt:lpstr>库房、申报单位留存</vt:lpstr>
    </vt:vector>
  </TitlesOfParts>
  <Company>精品大本营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岳頔</cp:lastModifiedBy>
  <cp:lastPrinted>2019-05-22T03:46:24Z</cp:lastPrinted>
  <dcterms:created xsi:type="dcterms:W3CDTF">2014-09-26T00:39:27Z</dcterms:created>
  <dcterms:modified xsi:type="dcterms:W3CDTF">2019-05-31T03:01:04Z</dcterms:modified>
</cp:coreProperties>
</file>