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7A" lockStructure="1" lockWindows="1"/>
  <bookViews>
    <workbookView xWindow="45" yWindow="0" windowWidth="21525" windowHeight="9885" activeTab="1"/>
  </bookViews>
  <sheets>
    <sheet name="说明" sheetId="4" r:id="rId1"/>
    <sheet name="国资处留存" sheetId="1" r:id="rId2"/>
    <sheet name="财务处留存" sheetId="2" r:id="rId3"/>
    <sheet name="库房、申报单位留存" sheetId="3" r:id="rId4"/>
  </sheets>
  <calcPr calcId="145621"/>
</workbook>
</file>

<file path=xl/calcChain.xml><?xml version="1.0" encoding="utf-8"?>
<calcChain xmlns="http://schemas.openxmlformats.org/spreadsheetml/2006/main">
  <c r="G13" i="1" l="1"/>
  <c r="J32" i="3" s="1"/>
  <c r="B22" i="3"/>
  <c r="E25" i="3"/>
  <c r="E6" i="3"/>
  <c r="E7" i="3"/>
  <c r="E6" i="2"/>
  <c r="G11" i="1"/>
  <c r="J30" i="3" s="1"/>
  <c r="K8" i="2"/>
  <c r="G7" i="1"/>
  <c r="J26" i="3" s="1"/>
  <c r="G8" i="1"/>
  <c r="J8" i="3" s="1"/>
  <c r="G10" i="1"/>
  <c r="J10" i="3" s="1"/>
  <c r="K9" i="2"/>
  <c r="G9" i="1"/>
  <c r="G9" i="2" s="1"/>
  <c r="G12" i="1"/>
  <c r="J31" i="3" s="1"/>
  <c r="G13" i="2"/>
  <c r="H7" i="3"/>
  <c r="H8" i="3"/>
  <c r="H9" i="3"/>
  <c r="H10" i="3"/>
  <c r="H11" i="3"/>
  <c r="H12" i="3"/>
  <c r="H13" i="3"/>
  <c r="G6" i="1"/>
  <c r="J25" i="3" s="1"/>
  <c r="H26" i="3"/>
  <c r="H27" i="3"/>
  <c r="H28" i="3"/>
  <c r="H29" i="3"/>
  <c r="H30" i="3"/>
  <c r="H31" i="3"/>
  <c r="H32" i="3"/>
  <c r="H25" i="3"/>
  <c r="H6" i="3"/>
  <c r="E26" i="3"/>
  <c r="E27" i="3"/>
  <c r="E28" i="3"/>
  <c r="E29" i="3"/>
  <c r="E30" i="3"/>
  <c r="E31" i="3"/>
  <c r="E32" i="3"/>
  <c r="D26" i="3"/>
  <c r="D27" i="3"/>
  <c r="D28" i="3"/>
  <c r="D29" i="3"/>
  <c r="D30" i="3"/>
  <c r="D31" i="3"/>
  <c r="D32" i="3"/>
  <c r="C25" i="3"/>
  <c r="D25" i="3"/>
  <c r="A26" i="3"/>
  <c r="A27" i="3"/>
  <c r="A28" i="3"/>
  <c r="A29" i="3"/>
  <c r="A30" i="3"/>
  <c r="A31" i="3"/>
  <c r="A32" i="3"/>
  <c r="A25" i="3"/>
  <c r="B26" i="3"/>
  <c r="B27" i="3"/>
  <c r="B28" i="3"/>
  <c r="B29" i="3"/>
  <c r="B30" i="3"/>
  <c r="B31" i="3"/>
  <c r="B32" i="3"/>
  <c r="B25" i="3"/>
  <c r="I23" i="3"/>
  <c r="G23" i="3"/>
  <c r="E23" i="3"/>
  <c r="C26" i="3"/>
  <c r="E8" i="3"/>
  <c r="E9" i="3"/>
  <c r="E10" i="3"/>
  <c r="E11" i="3"/>
  <c r="E12" i="3"/>
  <c r="E13" i="3"/>
  <c r="D10" i="3"/>
  <c r="D11" i="3"/>
  <c r="D12" i="3"/>
  <c r="D13" i="3"/>
  <c r="D7" i="3"/>
  <c r="D8" i="3"/>
  <c r="D9" i="3"/>
  <c r="C6" i="3"/>
  <c r="D6" i="3"/>
  <c r="B9" i="3"/>
  <c r="B10" i="3"/>
  <c r="B11" i="3"/>
  <c r="B12" i="3"/>
  <c r="B13" i="3"/>
  <c r="B8" i="3"/>
  <c r="B7" i="3"/>
  <c r="B6" i="3"/>
  <c r="F7" i="2"/>
  <c r="F8" i="2"/>
  <c r="F9" i="2"/>
  <c r="F10" i="2"/>
  <c r="F11" i="2"/>
  <c r="F12" i="2"/>
  <c r="F13" i="2"/>
  <c r="F6" i="2"/>
  <c r="E7" i="2"/>
  <c r="E8" i="2"/>
  <c r="E9" i="2"/>
  <c r="E10" i="2"/>
  <c r="E11" i="2"/>
  <c r="E12" i="2"/>
  <c r="E13" i="2"/>
  <c r="D7" i="2"/>
  <c r="D8" i="2"/>
  <c r="D9" i="2"/>
  <c r="D10" i="2"/>
  <c r="D11" i="2"/>
  <c r="D12" i="2"/>
  <c r="D13" i="2"/>
  <c r="C6" i="2"/>
  <c r="D6" i="2"/>
  <c r="B7" i="2"/>
  <c r="B8" i="2"/>
  <c r="B9" i="2"/>
  <c r="B10" i="2"/>
  <c r="B11" i="2"/>
  <c r="B12" i="2"/>
  <c r="B13" i="2"/>
  <c r="B6" i="2"/>
  <c r="A7" i="3"/>
  <c r="A6" i="3"/>
  <c r="A8" i="3"/>
  <c r="A9" i="3"/>
  <c r="A10" i="3"/>
  <c r="A11" i="3"/>
  <c r="A12" i="3"/>
  <c r="A13" i="3"/>
  <c r="A6" i="2"/>
  <c r="I4" i="3"/>
  <c r="G4" i="3"/>
  <c r="E4" i="3"/>
  <c r="B3" i="3"/>
  <c r="M7" i="2"/>
  <c r="M8" i="2"/>
  <c r="M9" i="2"/>
  <c r="M10" i="2"/>
  <c r="M11" i="2"/>
  <c r="M12" i="2"/>
  <c r="M13" i="2"/>
  <c r="M6" i="2"/>
  <c r="B3" i="2"/>
  <c r="K3" i="2"/>
  <c r="I3" i="2"/>
  <c r="G3" i="2"/>
  <c r="C12" i="2"/>
  <c r="C11" i="2"/>
  <c r="C10" i="2"/>
  <c r="C9" i="2"/>
  <c r="C8" i="2"/>
  <c r="C7" i="2"/>
  <c r="A8" i="2"/>
  <c r="A10" i="2"/>
  <c r="A12" i="2"/>
  <c r="A11" i="2"/>
  <c r="A9" i="2"/>
  <c r="A7" i="2"/>
  <c r="A13" i="2"/>
  <c r="K10" i="2"/>
  <c r="K12" i="2"/>
  <c r="K7" i="2"/>
  <c r="K11" i="2"/>
  <c r="K13" i="2"/>
  <c r="K6" i="2"/>
  <c r="J6" i="3"/>
  <c r="G12" i="2"/>
  <c r="J27" i="3" l="1"/>
  <c r="G8" i="2"/>
  <c r="J12" i="3"/>
  <c r="G10" i="2"/>
  <c r="J13" i="3"/>
  <c r="J9" i="3"/>
  <c r="G11" i="2"/>
  <c r="J29" i="3"/>
  <c r="J11" i="3"/>
  <c r="J28" i="3"/>
  <c r="J7" i="3"/>
  <c r="G7" i="2"/>
  <c r="E14" i="1"/>
  <c r="K14" i="1" s="1"/>
  <c r="K14" i="2" s="1"/>
  <c r="G6" i="2"/>
  <c r="E14" i="2" l="1"/>
  <c r="E14" i="3"/>
  <c r="E33" i="3"/>
</calcChain>
</file>

<file path=xl/sharedStrings.xml><?xml version="1.0" encoding="utf-8"?>
<sst xmlns="http://schemas.openxmlformats.org/spreadsheetml/2006/main" count="155" uniqueCount="89">
  <si>
    <t>设备编号</t>
  </si>
  <si>
    <t>设备名称</t>
  </si>
  <si>
    <t>规格型号</t>
  </si>
  <si>
    <r>
      <t>西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安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石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大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学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仪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器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设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备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废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审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表</t>
    </r>
    <phoneticPr fontId="5" type="noConversion"/>
  </si>
  <si>
    <r>
      <t>单位价值小于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隶书"/>
        <family val="3"/>
        <charset val="134"/>
      </rPr>
      <t>万元</t>
    </r>
    <r>
      <rPr>
        <sz val="16"/>
        <color indexed="8"/>
        <rFont val="Times New Roman"/>
        <family val="1"/>
      </rPr>
      <t xml:space="preserve">                    </t>
    </r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</si>
  <si>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</si>
  <si>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</si>
  <si>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</si>
  <si>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购置时间</t>
    <phoneticPr fontId="5" type="noConversion"/>
  </si>
  <si>
    <t>申请报废理由</t>
    <phoneticPr fontId="5" type="noConversion"/>
  </si>
  <si>
    <t>合    计</t>
    <phoneticPr fontId="5" type="noConversion"/>
  </si>
  <si>
    <t>单位：元</t>
    <phoneticPr fontId="5" type="noConversion"/>
  </si>
  <si>
    <t xml:space="preserve">填报单位（盖章）：                                         </t>
    <phoneticPr fontId="5" type="noConversion"/>
  </si>
  <si>
    <t>国</t>
    <phoneticPr fontId="5" type="noConversion"/>
  </si>
  <si>
    <t>资</t>
    <phoneticPr fontId="5" type="noConversion"/>
  </si>
  <si>
    <t>处</t>
    <phoneticPr fontId="5" type="noConversion"/>
  </si>
  <si>
    <t>留</t>
    <phoneticPr fontId="5" type="noConversion"/>
  </si>
  <si>
    <t>此</t>
    <phoneticPr fontId="5" type="noConversion"/>
  </si>
  <si>
    <t>页</t>
    <phoneticPr fontId="5" type="noConversion"/>
  </si>
  <si>
    <t>存</t>
    <phoneticPr fontId="5" type="noConversion"/>
  </si>
  <si>
    <t>财</t>
    <phoneticPr fontId="5" type="noConversion"/>
  </si>
  <si>
    <t>固废字               号</t>
    <phoneticPr fontId="5" type="noConversion"/>
  </si>
  <si>
    <t>务</t>
    <phoneticPr fontId="5" type="noConversion"/>
  </si>
  <si>
    <t>库</t>
    <phoneticPr fontId="5" type="noConversion"/>
  </si>
  <si>
    <t>房</t>
    <phoneticPr fontId="5" type="noConversion"/>
  </si>
  <si>
    <t xml:space="preserve">填报单位                                         </t>
    <phoneticPr fontId="5" type="noConversion"/>
  </si>
  <si>
    <t xml:space="preserve">申报日期  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</si>
  <si>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</si>
  <si>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</si>
  <si>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</si>
  <si>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</si>
  <si>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</si>
  <si>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</si>
  <si>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固废字       号</t>
    <phoneticPr fontId="5" type="noConversion"/>
  </si>
  <si>
    <t>国资科意见</t>
    <phoneticPr fontId="5" type="noConversion"/>
  </si>
  <si>
    <t>回收人签章</t>
    <phoneticPr fontId="5" type="noConversion"/>
  </si>
  <si>
    <t>申</t>
    <phoneticPr fontId="5" type="noConversion"/>
  </si>
  <si>
    <t>报</t>
    <phoneticPr fontId="5" type="noConversion"/>
  </si>
  <si>
    <t>单</t>
    <phoneticPr fontId="5" type="noConversion"/>
  </si>
  <si>
    <t>位</t>
    <phoneticPr fontId="5" type="noConversion"/>
  </si>
  <si>
    <t xml:space="preserve">填报单位                                         </t>
  </si>
  <si>
    <t>固废字       号</t>
  </si>
  <si>
    <t>年</t>
  </si>
  <si>
    <t>月</t>
  </si>
  <si>
    <t>日</t>
  </si>
  <si>
    <t>单位：元</t>
  </si>
  <si>
    <t>数量</t>
  </si>
  <si>
    <t>金额</t>
  </si>
  <si>
    <t>合    计</t>
  </si>
  <si>
    <t xml:space="preserve">       申   报   日   期        </t>
    <phoneticPr fontId="5" type="noConversion"/>
  </si>
  <si>
    <t xml:space="preserve">       申   报   日   期        </t>
    <phoneticPr fontId="5" type="noConversion"/>
  </si>
  <si>
    <t>报废审批表使用说明</t>
    <phoneticPr fontId="5" type="noConversion"/>
  </si>
  <si>
    <t>单价</t>
    <phoneticPr fontId="5" type="noConversion"/>
  </si>
  <si>
    <t>申报单位初审意见</t>
    <phoneticPr fontId="5" type="noConversion"/>
  </si>
  <si>
    <t>设备领用人签章</t>
    <phoneticPr fontId="5" type="noConversion"/>
  </si>
  <si>
    <t>设备管理员意见          电话</t>
  </si>
  <si>
    <t>设备管理员签章</t>
    <phoneticPr fontId="5" type="noConversion"/>
  </si>
  <si>
    <t>电话</t>
    <phoneticPr fontId="5" type="noConversion"/>
  </si>
  <si>
    <t>实验(科)室主任签章</t>
    <phoneticPr fontId="5" type="noConversion"/>
  </si>
  <si>
    <t>国有资产处审核意见</t>
  </si>
  <si>
    <t>鉴定意见：</t>
  </si>
  <si>
    <t>国资科意见：</t>
    <phoneticPr fontId="5" type="noConversion"/>
  </si>
  <si>
    <t>申报单位主管领导签章</t>
    <phoneticPr fontId="5" type="noConversion"/>
  </si>
  <si>
    <t>主管领导意见：</t>
    <phoneticPr fontId="5" type="noConversion"/>
  </si>
  <si>
    <t>2、新版报废审批表中的“申请报废理由”栏有下拉式菜单供申请单位选择，无需填写；</t>
    <phoneticPr fontId="5" type="noConversion"/>
  </si>
  <si>
    <t>1、新版报废审批表只需填写《国资处留存表》，后面三张表会自动生成；</t>
    <phoneticPr fontId="5" type="noConversion"/>
  </si>
  <si>
    <t>3、新版报废审批表已对非用户编辑区域做了保护，首页8条记录填满时，请另行填写；</t>
    <phoneticPr fontId="5" type="noConversion"/>
  </si>
  <si>
    <t>4、新版报废审批表打印格式已按照A4打印纸做好设置，无需改动；</t>
    <phoneticPr fontId="5" type="noConversion"/>
  </si>
  <si>
    <t>5、纸质报废审批表只需打印《国资处留存》、《财务处留存》、《库房留存》和《申报单位留存》四张表共计三页即可；</t>
    <phoneticPr fontId="5" type="noConversion"/>
  </si>
  <si>
    <t>设备老化，无配件或无维修价值</t>
  </si>
  <si>
    <t>化学化工学院</t>
    <phoneticPr fontId="5" type="noConversion"/>
  </si>
  <si>
    <t>20040865</t>
  </si>
  <si>
    <t>美的空调</t>
  </si>
  <si>
    <t>KFR-32GW/DY-T3</t>
  </si>
  <si>
    <t>文件柜</t>
  </si>
  <si>
    <t>20022306，20022308，20022309</t>
    <phoneticPr fontId="5" type="noConversion"/>
  </si>
  <si>
    <t>双用微型气泵</t>
  </si>
  <si>
    <t>19880391</t>
  </si>
  <si>
    <t>技术落后、无法适应教学、科研需求</t>
  </si>
  <si>
    <t>19890311</t>
  </si>
  <si>
    <t>发动机燃料实际胶质测定器</t>
    <phoneticPr fontId="5" type="noConversion"/>
  </si>
  <si>
    <t>石油产品色度测定器</t>
  </si>
  <si>
    <t>19890413</t>
  </si>
  <si>
    <t>含硫量测定仪</t>
  </si>
  <si>
    <t>19971013</t>
  </si>
  <si>
    <t>SYS1013</t>
  </si>
  <si>
    <t>SYP1006-I</t>
  </si>
  <si>
    <t>SYP2003-I </t>
  </si>
  <si>
    <t>JH-4型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</si>
</sst>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#,##0.00_ "/>
    <numFmt numFmtId="179" formatCode="#,##0.00_ ;[Red]\-#,##0.00\ "/>
  </numFmts>
  <fonts count="19">
    <font>
      <sz val="11"/>
      <color theme="1"/>
      <name val="宋体"/>
      <charset val="134"/>
      <scheme val="minor"/>
    </font>
    <font>
      <b/>
      <sz val="16"/>
      <color indexed="8"/>
      <name val="楷体_GB2312"/>
      <family val="3"/>
      <charset val="134"/>
    </font>
    <font>
      <b/>
      <sz val="16"/>
      <color indexed="8"/>
      <name val="Times New Roman"/>
      <family val="1"/>
    </font>
    <font>
      <sz val="16"/>
      <color indexed="8"/>
      <name val="隶书"/>
      <family val="3"/>
      <charset val="134"/>
    </font>
    <font>
      <sz val="16"/>
      <color indexed="8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right" vertical="center"/>
      <protection hidden="1"/>
    </xf>
    <xf numFmtId="176" fontId="7" fillId="0" borderId="11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0" borderId="2" xfId="0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76" fontId="7" fillId="0" borderId="3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8" fontId="7" fillId="0" borderId="3" xfId="0" applyNumberFormat="1" applyFont="1" applyBorder="1" applyAlignment="1">
      <alignment vertical="center" wrapText="1"/>
    </xf>
    <xf numFmtId="178" fontId="9" fillId="0" borderId="11" xfId="0" applyNumberFormat="1" applyFont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78" fontId="7" fillId="0" borderId="3" xfId="0" applyNumberFormat="1" applyFont="1" applyBorder="1" applyAlignment="1">
      <alignment horizontal="right" vertical="center" wrapText="1"/>
    </xf>
    <xf numFmtId="178" fontId="0" fillId="0" borderId="11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0" fillId="0" borderId="3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indowProtection="1" workbookViewId="0">
      <selection activeCell="E12" sqref="E12"/>
    </sheetView>
  </sheetViews>
  <sheetFormatPr defaultRowHeight="13.5"/>
  <sheetData>
    <row r="1" spans="1:12" ht="14.1" customHeight="1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4.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2.1" customHeight="1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32.1" customHeight="1">
      <c r="A4" s="57" t="s">
        <v>64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32.1" customHeight="1">
      <c r="A5" s="57" t="s">
        <v>66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32.1" customHeight="1">
      <c r="A6" s="57" t="s">
        <v>67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2.1" customHeight="1">
      <c r="A7" s="42" t="s">
        <v>68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32.1" customHeight="1"/>
    <row r="9" spans="1:12" ht="32.1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ht="32.1" customHeight="1"/>
    <row r="11" spans="1:12" ht="32.1" customHeight="1"/>
    <row r="12" spans="1:12" ht="32.1" customHeight="1"/>
    <row r="13" spans="1:12" ht="32.1" customHeight="1"/>
  </sheetData>
  <mergeCells count="6">
    <mergeCell ref="A1:L2"/>
    <mergeCell ref="A9:K9"/>
    <mergeCell ref="A3:L3"/>
    <mergeCell ref="A4:L4"/>
    <mergeCell ref="A6:L6"/>
    <mergeCell ref="A5:L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tabSelected="1" workbookViewId="0">
      <selection activeCell="G12" sqref="G12:J12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67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20.25">
      <c r="A2" s="69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4.25">
      <c r="A3" s="77" t="s">
        <v>12</v>
      </c>
      <c r="B3" s="79" t="s">
        <v>70</v>
      </c>
      <c r="C3" s="80"/>
      <c r="D3" s="80"/>
      <c r="E3" s="80"/>
      <c r="F3" s="75" t="s">
        <v>26</v>
      </c>
      <c r="G3" s="71">
        <v>2019</v>
      </c>
      <c r="H3" s="73" t="s">
        <v>27</v>
      </c>
      <c r="I3" s="71">
        <v>5</v>
      </c>
      <c r="J3" s="73" t="s">
        <v>28</v>
      </c>
      <c r="K3" s="71">
        <v>6</v>
      </c>
      <c r="L3" s="73" t="s">
        <v>29</v>
      </c>
      <c r="M3" s="24" t="s">
        <v>21</v>
      </c>
    </row>
    <row r="4" spans="1:14" ht="14.25">
      <c r="A4" s="78"/>
      <c r="B4" s="81"/>
      <c r="C4" s="81"/>
      <c r="D4" s="81"/>
      <c r="E4" s="81"/>
      <c r="F4" s="76"/>
      <c r="G4" s="72"/>
      <c r="H4" s="74"/>
      <c r="I4" s="72"/>
      <c r="J4" s="74"/>
      <c r="K4" s="72"/>
      <c r="L4" s="74"/>
      <c r="M4" s="24" t="s">
        <v>11</v>
      </c>
    </row>
    <row r="5" spans="1:14" ht="27.95" customHeight="1">
      <c r="A5" s="25" t="s">
        <v>0</v>
      </c>
      <c r="B5" s="58" t="s">
        <v>1</v>
      </c>
      <c r="C5" s="58"/>
      <c r="D5" s="25" t="s">
        <v>2</v>
      </c>
      <c r="E5" s="25" t="s">
        <v>6</v>
      </c>
      <c r="F5" s="26" t="s">
        <v>5</v>
      </c>
      <c r="G5" s="61" t="s">
        <v>7</v>
      </c>
      <c r="H5" s="62"/>
      <c r="I5" s="62"/>
      <c r="J5" s="63"/>
      <c r="K5" s="61" t="s">
        <v>8</v>
      </c>
      <c r="L5" s="62"/>
      <c r="M5" s="26" t="s">
        <v>9</v>
      </c>
    </row>
    <row r="6" spans="1:14" ht="27.95" customHeight="1">
      <c r="A6" s="34" t="s">
        <v>71</v>
      </c>
      <c r="B6" s="48" t="s">
        <v>72</v>
      </c>
      <c r="C6" s="27"/>
      <c r="D6" s="48" t="s">
        <v>73</v>
      </c>
      <c r="E6" s="40">
        <v>1998</v>
      </c>
      <c r="F6" s="39">
        <v>1</v>
      </c>
      <c r="G6" s="64">
        <f t="shared" ref="G6:G13" si="0">E6*F6</f>
        <v>1998</v>
      </c>
      <c r="H6" s="65"/>
      <c r="I6" s="65"/>
      <c r="J6" s="66"/>
      <c r="K6" s="59">
        <v>2004</v>
      </c>
      <c r="L6" s="60"/>
      <c r="M6" s="35" t="s">
        <v>69</v>
      </c>
    </row>
    <row r="7" spans="1:14" ht="27.95" customHeight="1">
      <c r="A7" s="34" t="s">
        <v>75</v>
      </c>
      <c r="B7" s="50" t="s">
        <v>74</v>
      </c>
      <c r="C7" s="27"/>
      <c r="D7" s="49"/>
      <c r="E7" s="40">
        <v>698</v>
      </c>
      <c r="F7" s="39">
        <v>3</v>
      </c>
      <c r="G7" s="64">
        <f t="shared" si="0"/>
        <v>2094</v>
      </c>
      <c r="H7" s="65"/>
      <c r="I7" s="65"/>
      <c r="J7" s="66"/>
      <c r="K7" s="59">
        <v>2002</v>
      </c>
      <c r="L7" s="60"/>
      <c r="M7" s="35" t="s">
        <v>69</v>
      </c>
    </row>
    <row r="8" spans="1:14" ht="27.95" customHeight="1">
      <c r="A8" s="53" t="s">
        <v>77</v>
      </c>
      <c r="B8" s="54" t="s">
        <v>76</v>
      </c>
      <c r="C8" s="27"/>
      <c r="D8" s="52" t="s">
        <v>88</v>
      </c>
      <c r="E8" s="40">
        <v>500</v>
      </c>
      <c r="F8" s="39">
        <v>1</v>
      </c>
      <c r="G8" s="64">
        <f t="shared" si="0"/>
        <v>500</v>
      </c>
      <c r="H8" s="65"/>
      <c r="I8" s="65"/>
      <c r="J8" s="66"/>
      <c r="K8" s="59">
        <v>1988</v>
      </c>
      <c r="L8" s="60"/>
      <c r="M8" s="35" t="s">
        <v>78</v>
      </c>
      <c r="N8" s="8" t="s">
        <v>17</v>
      </c>
    </row>
    <row r="9" spans="1:14" ht="27.95" customHeight="1">
      <c r="A9" s="34" t="s">
        <v>79</v>
      </c>
      <c r="B9" s="51" t="s">
        <v>80</v>
      </c>
      <c r="C9" s="27"/>
      <c r="D9" s="52" t="s">
        <v>87</v>
      </c>
      <c r="E9" s="40">
        <v>2020</v>
      </c>
      <c r="F9" s="39">
        <v>1</v>
      </c>
      <c r="G9" s="64">
        <f t="shared" si="0"/>
        <v>2020</v>
      </c>
      <c r="H9" s="65"/>
      <c r="I9" s="65"/>
      <c r="J9" s="66"/>
      <c r="K9" s="59">
        <v>19879</v>
      </c>
      <c r="L9" s="60"/>
      <c r="M9" s="35" t="s">
        <v>78</v>
      </c>
      <c r="N9" s="8" t="s">
        <v>18</v>
      </c>
    </row>
    <row r="10" spans="1:14" ht="27.95" customHeight="1">
      <c r="A10" s="34" t="s">
        <v>82</v>
      </c>
      <c r="B10" s="51" t="s">
        <v>81</v>
      </c>
      <c r="C10" s="27"/>
      <c r="D10" s="52" t="s">
        <v>85</v>
      </c>
      <c r="E10" s="40">
        <v>2750</v>
      </c>
      <c r="F10" s="39">
        <v>1</v>
      </c>
      <c r="G10" s="64">
        <f t="shared" si="0"/>
        <v>2750</v>
      </c>
      <c r="H10" s="65"/>
      <c r="I10" s="65"/>
      <c r="J10" s="66"/>
      <c r="K10" s="59">
        <v>1989</v>
      </c>
      <c r="L10" s="60"/>
      <c r="M10" s="35" t="s">
        <v>78</v>
      </c>
      <c r="N10" s="8" t="s">
        <v>13</v>
      </c>
    </row>
    <row r="11" spans="1:14" ht="27.95" customHeight="1">
      <c r="A11" s="34" t="s">
        <v>84</v>
      </c>
      <c r="B11" s="51" t="s">
        <v>83</v>
      </c>
      <c r="C11" s="27"/>
      <c r="D11" s="52" t="s">
        <v>86</v>
      </c>
      <c r="E11" s="40">
        <v>18400</v>
      </c>
      <c r="F11" s="39">
        <v>1</v>
      </c>
      <c r="G11" s="64">
        <f t="shared" si="0"/>
        <v>18400</v>
      </c>
      <c r="H11" s="65"/>
      <c r="I11" s="65"/>
      <c r="J11" s="66"/>
      <c r="K11" s="59">
        <v>1997</v>
      </c>
      <c r="L11" s="60"/>
      <c r="M11" s="35" t="s">
        <v>78</v>
      </c>
      <c r="N11" s="8" t="s">
        <v>14</v>
      </c>
    </row>
    <row r="12" spans="1:14" ht="27.95" customHeight="1">
      <c r="A12" s="34"/>
      <c r="B12" s="47"/>
      <c r="C12" s="27"/>
      <c r="D12" s="39"/>
      <c r="E12" s="40"/>
      <c r="F12" s="39"/>
      <c r="G12" s="64">
        <f t="shared" si="0"/>
        <v>0</v>
      </c>
      <c r="H12" s="65"/>
      <c r="I12" s="65"/>
      <c r="J12" s="66"/>
      <c r="K12" s="59"/>
      <c r="L12" s="60"/>
      <c r="M12" s="35"/>
      <c r="N12" s="8" t="s">
        <v>15</v>
      </c>
    </row>
    <row r="13" spans="1:14" ht="27.95" customHeight="1">
      <c r="A13" s="34"/>
      <c r="B13" s="34"/>
      <c r="C13" s="28"/>
      <c r="D13" s="39"/>
      <c r="E13" s="40"/>
      <c r="F13" s="39"/>
      <c r="G13" s="64">
        <f t="shared" si="0"/>
        <v>0</v>
      </c>
      <c r="H13" s="65"/>
      <c r="I13" s="65"/>
      <c r="J13" s="66"/>
      <c r="K13" s="59"/>
      <c r="L13" s="60"/>
      <c r="M13" s="35"/>
      <c r="N13" s="8" t="s">
        <v>16</v>
      </c>
    </row>
    <row r="14" spans="1:14" ht="24" customHeight="1">
      <c r="A14" s="102" t="s">
        <v>10</v>
      </c>
      <c r="B14" s="103"/>
      <c r="C14" s="103"/>
      <c r="D14" s="104"/>
      <c r="E14" s="89">
        <f>SUM(G6:G13)</f>
        <v>27762</v>
      </c>
      <c r="F14" s="90"/>
      <c r="G14" s="90"/>
      <c r="H14" s="90"/>
      <c r="I14" s="90"/>
      <c r="J14" s="90"/>
      <c r="K14" s="82" t="str">
        <f>IF(E14&lt;200000," ","本页合计数已大于200000元，报废审批表无效")</f>
        <v xml:space="preserve"> </v>
      </c>
      <c r="L14" s="82"/>
      <c r="M14" s="83"/>
      <c r="N14" s="8" t="s">
        <v>19</v>
      </c>
    </row>
    <row r="15" spans="1:14" ht="24" customHeight="1">
      <c r="A15" s="91" t="s">
        <v>53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4" ht="15.95" customHeight="1">
      <c r="A16" s="95" t="s">
        <v>54</v>
      </c>
      <c r="B16" s="95"/>
      <c r="C16" s="27" t="s">
        <v>55</v>
      </c>
      <c r="D16" s="29" t="s">
        <v>56</v>
      </c>
      <c r="E16" s="30" t="s">
        <v>57</v>
      </c>
      <c r="F16" s="102" t="s">
        <v>58</v>
      </c>
      <c r="G16" s="103"/>
      <c r="H16" s="103"/>
      <c r="I16" s="103"/>
      <c r="J16" s="104"/>
      <c r="K16" s="102" t="s">
        <v>62</v>
      </c>
      <c r="L16" s="62"/>
      <c r="M16" s="63"/>
    </row>
    <row r="17" spans="1:13" ht="39.950000000000003" customHeight="1">
      <c r="A17" s="96"/>
      <c r="B17" s="96"/>
      <c r="C17" s="27"/>
      <c r="D17" s="45"/>
      <c r="E17" s="46"/>
      <c r="F17" s="97"/>
      <c r="G17" s="98"/>
      <c r="H17" s="98"/>
      <c r="I17" s="98"/>
      <c r="J17" s="99"/>
      <c r="K17" s="97"/>
      <c r="L17" s="100"/>
      <c r="M17" s="101"/>
    </row>
    <row r="18" spans="1:13" ht="24" customHeight="1">
      <c r="A18" s="91" t="s">
        <v>59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ht="18" customHeight="1">
      <c r="A19" s="31" t="s">
        <v>60</v>
      </c>
      <c r="B19" s="36"/>
      <c r="C19" s="32"/>
      <c r="D19" s="37"/>
      <c r="E19" s="84" t="s">
        <v>61</v>
      </c>
      <c r="F19" s="85"/>
      <c r="G19" s="85"/>
      <c r="H19" s="85"/>
      <c r="I19" s="85"/>
      <c r="J19" s="86"/>
      <c r="K19" s="92" t="s">
        <v>63</v>
      </c>
      <c r="L19" s="93"/>
      <c r="M19" s="94"/>
    </row>
    <row r="20" spans="1:13" ht="30" customHeight="1">
      <c r="A20" s="44"/>
      <c r="B20" s="43"/>
      <c r="C20" s="33"/>
      <c r="D20" s="38"/>
      <c r="E20" s="87"/>
      <c r="F20" s="81"/>
      <c r="G20" s="81"/>
      <c r="H20" s="81"/>
      <c r="I20" s="81"/>
      <c r="J20" s="88"/>
      <c r="K20" s="87"/>
      <c r="L20" s="81"/>
      <c r="M20" s="88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E19:J19"/>
    <mergeCell ref="E20:J20"/>
    <mergeCell ref="E14:J14"/>
    <mergeCell ref="A18:M18"/>
    <mergeCell ref="K19:M19"/>
    <mergeCell ref="K20:M20"/>
    <mergeCell ref="A15:M15"/>
    <mergeCell ref="A16:B16"/>
    <mergeCell ref="A17:B17"/>
    <mergeCell ref="F17:J17"/>
    <mergeCell ref="K17:M17"/>
    <mergeCell ref="K16:M16"/>
    <mergeCell ref="F16:J16"/>
    <mergeCell ref="A14:D14"/>
    <mergeCell ref="K10:L10"/>
    <mergeCell ref="G10:J10"/>
    <mergeCell ref="K14:M14"/>
    <mergeCell ref="K11:L11"/>
    <mergeCell ref="K12:L12"/>
    <mergeCell ref="G11:J11"/>
    <mergeCell ref="G12:J12"/>
    <mergeCell ref="K13:L13"/>
    <mergeCell ref="G13:J13"/>
    <mergeCell ref="A1:M1"/>
    <mergeCell ref="A2:M2"/>
    <mergeCell ref="K3:K4"/>
    <mergeCell ref="L3:L4"/>
    <mergeCell ref="F3:F4"/>
    <mergeCell ref="G3:G4"/>
    <mergeCell ref="H3:H4"/>
    <mergeCell ref="I3:I4"/>
    <mergeCell ref="J3:J4"/>
    <mergeCell ref="A3:A4"/>
    <mergeCell ref="B3:E4"/>
    <mergeCell ref="B5:C5"/>
    <mergeCell ref="K9:L9"/>
    <mergeCell ref="K5:L5"/>
    <mergeCell ref="G5:J5"/>
    <mergeCell ref="G9:J9"/>
    <mergeCell ref="K6:L6"/>
    <mergeCell ref="K7:L7"/>
    <mergeCell ref="K8:L8"/>
    <mergeCell ref="G6:J6"/>
    <mergeCell ref="G7:J7"/>
    <mergeCell ref="G8:J8"/>
  </mergeCells>
  <phoneticPr fontId="5" type="noConversion"/>
  <dataValidations count="10">
    <dataValidation type="custom" errorStyle="warning" allowBlank="1" showInputMessage="1" showErrorMessage="1" errorTitle="警告" error="合计数大于等于200000" promptTitle="注意" prompt="合计金额小于200000" sqref="F6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7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8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9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0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1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2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3">
      <formula1>E14&lt;200000</formula1>
    </dataValidation>
    <dataValidation type="whole" errorStyle="warning" allowBlank="1" showInputMessage="1" showErrorMessage="1" error="合计大于200000" sqref="E14">
      <formula1>0</formula1>
      <formula2>2000000</formula2>
    </dataValidation>
    <dataValidation type="list" allowBlank="1" showInputMessage="1" showErrorMessage="1" sqref="M6:M13">
      <formula1>"技术落后、无法适应教学、科研需求,设备老化，无配件或无维修价值,因事故等造成固定资产毁损,自然灾害造成固定资产提前报废,"</formula1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workbookViewId="0">
      <selection activeCell="B3" sqref="B3:E4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123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0.25">
      <c r="A2" s="124" t="s">
        <v>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4.25">
      <c r="A3" s="105" t="s">
        <v>12</v>
      </c>
      <c r="B3" s="105" t="str">
        <f>国资处留存!B3</f>
        <v>化学化工学院</v>
      </c>
      <c r="C3" s="106"/>
      <c r="D3" s="106"/>
      <c r="E3" s="106"/>
      <c r="F3" s="126" t="s">
        <v>26</v>
      </c>
      <c r="G3" s="128">
        <f>国资处留存!G3</f>
        <v>2019</v>
      </c>
      <c r="H3" s="128" t="s">
        <v>27</v>
      </c>
      <c r="I3" s="128">
        <f>国资处留存!I3</f>
        <v>5</v>
      </c>
      <c r="J3" s="128" t="s">
        <v>28</v>
      </c>
      <c r="K3" s="128">
        <f>国资处留存!K3</f>
        <v>6</v>
      </c>
      <c r="L3" s="128" t="s">
        <v>29</v>
      </c>
      <c r="M3" s="2" t="s">
        <v>21</v>
      </c>
    </row>
    <row r="4" spans="1:14" ht="14.25">
      <c r="A4" s="130"/>
      <c r="B4" s="107"/>
      <c r="C4" s="107"/>
      <c r="D4" s="107"/>
      <c r="E4" s="107"/>
      <c r="F4" s="127"/>
      <c r="G4" s="129"/>
      <c r="H4" s="129"/>
      <c r="I4" s="129"/>
      <c r="J4" s="129"/>
      <c r="K4" s="129"/>
      <c r="L4" s="129"/>
      <c r="M4" s="2" t="s">
        <v>11</v>
      </c>
    </row>
    <row r="5" spans="1:14" ht="27.95" customHeight="1">
      <c r="A5" s="5" t="s">
        <v>0</v>
      </c>
      <c r="B5" s="120" t="s">
        <v>1</v>
      </c>
      <c r="C5" s="120"/>
      <c r="D5" s="5" t="s">
        <v>2</v>
      </c>
      <c r="E5" s="5" t="s">
        <v>6</v>
      </c>
      <c r="F5" s="1" t="s">
        <v>5</v>
      </c>
      <c r="G5" s="121" t="s">
        <v>7</v>
      </c>
      <c r="H5" s="115"/>
      <c r="I5" s="115"/>
      <c r="J5" s="122"/>
      <c r="K5" s="121" t="s">
        <v>8</v>
      </c>
      <c r="L5" s="115"/>
      <c r="M5" s="1" t="s">
        <v>9</v>
      </c>
    </row>
    <row r="6" spans="1:14" ht="27.95" customHeight="1">
      <c r="A6" s="3" t="str">
        <f>国资处留存!A6</f>
        <v>20040865</v>
      </c>
      <c r="B6" s="4" t="str">
        <f>国资处留存!B6</f>
        <v>美的空调</v>
      </c>
      <c r="C6" s="4">
        <f>国资处留存!C6</f>
        <v>0</v>
      </c>
      <c r="D6" s="4" t="str">
        <f>国资处留存!D6</f>
        <v>KFR-32GW/DY-T3</v>
      </c>
      <c r="E6" s="41">
        <f>国资处留存!E6</f>
        <v>1998</v>
      </c>
      <c r="F6" s="4">
        <f>国资处留存!F6</f>
        <v>1</v>
      </c>
      <c r="G6" s="108">
        <f>国资处留存!G6</f>
        <v>1998</v>
      </c>
      <c r="H6" s="109"/>
      <c r="I6" s="109"/>
      <c r="J6" s="110"/>
      <c r="K6" s="118">
        <f>国资处留存!K6</f>
        <v>2004</v>
      </c>
      <c r="L6" s="119"/>
      <c r="M6" s="14" t="str">
        <f>国资处留存!M6</f>
        <v>设备老化，无配件或无维修价值</v>
      </c>
      <c r="N6" s="7"/>
    </row>
    <row r="7" spans="1:14" ht="27.95" customHeight="1">
      <c r="A7" s="3" t="str">
        <f>国资处留存!A7</f>
        <v>20022306，20022308，20022309</v>
      </c>
      <c r="B7" s="4" t="str">
        <f>国资处留存!B7</f>
        <v>文件柜</v>
      </c>
      <c r="C7" s="4">
        <f>国资处留存!C7</f>
        <v>0</v>
      </c>
      <c r="D7" s="4">
        <f>国资处留存!D7</f>
        <v>0</v>
      </c>
      <c r="E7" s="41">
        <f>国资处留存!E7</f>
        <v>698</v>
      </c>
      <c r="F7" s="4">
        <f>国资处留存!F7</f>
        <v>3</v>
      </c>
      <c r="G7" s="108">
        <f>国资处留存!G7</f>
        <v>2094</v>
      </c>
      <c r="H7" s="109"/>
      <c r="I7" s="109"/>
      <c r="J7" s="110"/>
      <c r="K7" s="118">
        <f>国资处留存!K7</f>
        <v>2002</v>
      </c>
      <c r="L7" s="119"/>
      <c r="M7" s="14" t="str">
        <f>国资处留存!M7</f>
        <v>设备老化，无配件或无维修价值</v>
      </c>
    </row>
    <row r="8" spans="1:14" ht="27.95" customHeight="1">
      <c r="A8" s="3" t="str">
        <f>国资处留存!A8</f>
        <v>19880391</v>
      </c>
      <c r="B8" s="4" t="str">
        <f>国资处留存!B8</f>
        <v>双用微型气泵</v>
      </c>
      <c r="C8" s="4">
        <f>国资处留存!C8</f>
        <v>0</v>
      </c>
      <c r="D8" s="4" t="str">
        <f>国资处留存!D8</f>
        <v>JH-4型 </v>
      </c>
      <c r="E8" s="41">
        <f>国资处留存!E8</f>
        <v>500</v>
      </c>
      <c r="F8" s="4">
        <f>国资处留存!F8</f>
        <v>1</v>
      </c>
      <c r="G8" s="108">
        <f>国资处留存!G8</f>
        <v>500</v>
      </c>
      <c r="H8" s="109"/>
      <c r="I8" s="109"/>
      <c r="J8" s="110"/>
      <c r="K8" s="118">
        <f>国资处留存!K8</f>
        <v>1988</v>
      </c>
      <c r="L8" s="119"/>
      <c r="M8" s="14" t="str">
        <f>国资处留存!M8</f>
        <v>技术落后、无法适应教学、科研需求</v>
      </c>
      <c r="N8" s="8" t="s">
        <v>17</v>
      </c>
    </row>
    <row r="9" spans="1:14" ht="27.95" customHeight="1">
      <c r="A9" s="3" t="str">
        <f>国资处留存!A9</f>
        <v>19890311</v>
      </c>
      <c r="B9" s="4" t="str">
        <f>国资处留存!B9</f>
        <v>发动机燃料实际胶质测定器</v>
      </c>
      <c r="C9" s="4">
        <f>国资处留存!C9</f>
        <v>0</v>
      </c>
      <c r="D9" s="4" t="str">
        <f>国资处留存!D9</f>
        <v>SYP2003-I </v>
      </c>
      <c r="E9" s="41">
        <f>国资处留存!E9</f>
        <v>2020</v>
      </c>
      <c r="F9" s="4">
        <f>国资处留存!F9</f>
        <v>1</v>
      </c>
      <c r="G9" s="108">
        <f>国资处留存!G9</f>
        <v>2020</v>
      </c>
      <c r="H9" s="109"/>
      <c r="I9" s="109"/>
      <c r="J9" s="110"/>
      <c r="K9" s="118">
        <f>国资处留存!K9</f>
        <v>19879</v>
      </c>
      <c r="L9" s="119"/>
      <c r="M9" s="14" t="str">
        <f>国资处留存!M9</f>
        <v>技术落后、无法适应教学、科研需求</v>
      </c>
      <c r="N9" s="8" t="s">
        <v>18</v>
      </c>
    </row>
    <row r="10" spans="1:14" ht="27.95" customHeight="1">
      <c r="A10" s="3" t="str">
        <f>国资处留存!A10</f>
        <v>19890413</v>
      </c>
      <c r="B10" s="4" t="str">
        <f>国资处留存!B10</f>
        <v>石油产品色度测定器</v>
      </c>
      <c r="C10" s="4">
        <f>国资处留存!C10</f>
        <v>0</v>
      </c>
      <c r="D10" s="4" t="str">
        <f>国资处留存!D10</f>
        <v>SYS1013</v>
      </c>
      <c r="E10" s="41">
        <f>国资处留存!E10</f>
        <v>2750</v>
      </c>
      <c r="F10" s="4">
        <f>国资处留存!F10</f>
        <v>1</v>
      </c>
      <c r="G10" s="108">
        <f>国资处留存!G10</f>
        <v>2750</v>
      </c>
      <c r="H10" s="109"/>
      <c r="I10" s="109"/>
      <c r="J10" s="110"/>
      <c r="K10" s="118">
        <f>国资处留存!K10</f>
        <v>1989</v>
      </c>
      <c r="L10" s="119"/>
      <c r="M10" s="14" t="str">
        <f>国资处留存!M10</f>
        <v>技术落后、无法适应教学、科研需求</v>
      </c>
      <c r="N10" s="8" t="s">
        <v>20</v>
      </c>
    </row>
    <row r="11" spans="1:14" ht="27.95" customHeight="1">
      <c r="A11" s="3" t="str">
        <f>国资处留存!A11</f>
        <v>19971013</v>
      </c>
      <c r="B11" s="4" t="str">
        <f>国资处留存!B11</f>
        <v>含硫量测定仪</v>
      </c>
      <c r="C11" s="4">
        <f>国资处留存!C11</f>
        <v>0</v>
      </c>
      <c r="D11" s="4" t="str">
        <f>国资处留存!D11</f>
        <v>SYP1006-I</v>
      </c>
      <c r="E11" s="41">
        <f>国资处留存!E11</f>
        <v>18400</v>
      </c>
      <c r="F11" s="4">
        <f>国资处留存!F11</f>
        <v>1</v>
      </c>
      <c r="G11" s="108">
        <f>国资处留存!G11</f>
        <v>18400</v>
      </c>
      <c r="H11" s="109"/>
      <c r="I11" s="109"/>
      <c r="J11" s="110"/>
      <c r="K11" s="118">
        <f>国资处留存!K11</f>
        <v>1997</v>
      </c>
      <c r="L11" s="119"/>
      <c r="M11" s="14" t="str">
        <f>国资处留存!M11</f>
        <v>技术落后、无法适应教学、科研需求</v>
      </c>
      <c r="N11" s="8" t="s">
        <v>22</v>
      </c>
    </row>
    <row r="12" spans="1:14" ht="27.95" customHeight="1">
      <c r="A12" s="3">
        <f>国资处留存!A12</f>
        <v>0</v>
      </c>
      <c r="B12" s="4">
        <f>国资处留存!B12</f>
        <v>0</v>
      </c>
      <c r="C12" s="4">
        <f>国资处留存!C12</f>
        <v>0</v>
      </c>
      <c r="D12" s="4">
        <f>国资处留存!D12</f>
        <v>0</v>
      </c>
      <c r="E12" s="41">
        <f>国资处留存!E12</f>
        <v>0</v>
      </c>
      <c r="F12" s="4">
        <f>国资处留存!F12</f>
        <v>0</v>
      </c>
      <c r="G12" s="108">
        <f>国资处留存!G12</f>
        <v>0</v>
      </c>
      <c r="H12" s="109"/>
      <c r="I12" s="109"/>
      <c r="J12" s="110"/>
      <c r="K12" s="118">
        <f>国资处留存!K12</f>
        <v>0</v>
      </c>
      <c r="L12" s="119"/>
      <c r="M12" s="14">
        <f>国资处留存!M12</f>
        <v>0</v>
      </c>
      <c r="N12" s="8" t="s">
        <v>15</v>
      </c>
    </row>
    <row r="13" spans="1:14" ht="27.95" customHeight="1">
      <c r="A13" s="3">
        <f>国资处留存!A13</f>
        <v>0</v>
      </c>
      <c r="B13" s="4">
        <f>国资处留存!B13</f>
        <v>0</v>
      </c>
      <c r="D13" s="4">
        <f>国资处留存!D13</f>
        <v>0</v>
      </c>
      <c r="E13" s="41">
        <f>国资处留存!E13</f>
        <v>0</v>
      </c>
      <c r="F13" s="4">
        <f>国资处留存!F13</f>
        <v>0</v>
      </c>
      <c r="G13" s="108">
        <f>国资处留存!G13</f>
        <v>0</v>
      </c>
      <c r="H13" s="109"/>
      <c r="I13" s="109"/>
      <c r="J13" s="110"/>
      <c r="K13" s="118">
        <f>国资处留存!K13</f>
        <v>0</v>
      </c>
      <c r="L13" s="119"/>
      <c r="M13" s="14">
        <f>国资处留存!M13</f>
        <v>0</v>
      </c>
      <c r="N13" s="8" t="s">
        <v>16</v>
      </c>
    </row>
    <row r="14" spans="1:14" ht="24" customHeight="1">
      <c r="A14" s="111" t="s">
        <v>10</v>
      </c>
      <c r="B14" s="112"/>
      <c r="C14" s="112"/>
      <c r="D14" s="113"/>
      <c r="E14" s="114">
        <f>SUM(G6:G13)</f>
        <v>27762</v>
      </c>
      <c r="F14" s="115"/>
      <c r="G14" s="115"/>
      <c r="H14" s="115"/>
      <c r="I14" s="115"/>
      <c r="J14" s="115"/>
      <c r="K14" s="116" t="str">
        <f>国资处留存!K14</f>
        <v xml:space="preserve"> </v>
      </c>
      <c r="L14" s="116"/>
      <c r="M14" s="117"/>
      <c r="N14" s="8" t="s">
        <v>19</v>
      </c>
    </row>
    <row r="15" spans="1:14" ht="24" customHeight="1">
      <c r="A15" s="91" t="s">
        <v>53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4" ht="15.95" customHeight="1">
      <c r="A16" s="95" t="s">
        <v>54</v>
      </c>
      <c r="B16" s="95"/>
      <c r="C16" s="27" t="s">
        <v>55</v>
      </c>
      <c r="D16" s="29" t="s">
        <v>56</v>
      </c>
      <c r="E16" s="30" t="s">
        <v>57</v>
      </c>
      <c r="F16" s="102" t="s">
        <v>58</v>
      </c>
      <c r="G16" s="103"/>
      <c r="H16" s="103"/>
      <c r="I16" s="103"/>
      <c r="J16" s="104"/>
      <c r="K16" s="102" t="s">
        <v>62</v>
      </c>
      <c r="L16" s="62"/>
      <c r="M16" s="63"/>
    </row>
    <row r="17" spans="1:13" ht="39.950000000000003" customHeight="1">
      <c r="A17" s="96"/>
      <c r="B17" s="96"/>
      <c r="C17" s="27"/>
      <c r="D17" s="45"/>
      <c r="E17" s="46"/>
      <c r="F17" s="97"/>
      <c r="G17" s="98"/>
      <c r="H17" s="98"/>
      <c r="I17" s="98"/>
      <c r="J17" s="99"/>
      <c r="K17" s="97"/>
      <c r="L17" s="100"/>
      <c r="M17" s="101"/>
    </row>
    <row r="18" spans="1:13" ht="24" customHeight="1">
      <c r="A18" s="91" t="s">
        <v>59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ht="18" customHeight="1">
      <c r="A19" s="31" t="s">
        <v>60</v>
      </c>
      <c r="B19" s="36"/>
      <c r="C19" s="32"/>
      <c r="D19" s="37"/>
      <c r="E19" s="84" t="s">
        <v>61</v>
      </c>
      <c r="F19" s="85"/>
      <c r="G19" s="85"/>
      <c r="H19" s="85"/>
      <c r="I19" s="85"/>
      <c r="J19" s="86"/>
      <c r="K19" s="131" t="s">
        <v>63</v>
      </c>
      <c r="L19" s="132"/>
      <c r="M19" s="133"/>
    </row>
    <row r="20" spans="1:13" ht="30" customHeight="1">
      <c r="A20" s="44"/>
      <c r="B20" s="43"/>
      <c r="C20" s="33"/>
      <c r="D20" s="38"/>
      <c r="E20" s="87"/>
      <c r="F20" s="81"/>
      <c r="G20" s="81"/>
      <c r="H20" s="81"/>
      <c r="I20" s="81"/>
      <c r="J20" s="88"/>
      <c r="K20" s="87"/>
      <c r="L20" s="81"/>
      <c r="M20" s="88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E19:J19"/>
    <mergeCell ref="E20:J20"/>
    <mergeCell ref="A18:M18"/>
    <mergeCell ref="K19:M19"/>
    <mergeCell ref="K20:M20"/>
    <mergeCell ref="G13:J13"/>
    <mergeCell ref="K13:L13"/>
    <mergeCell ref="G8:J8"/>
    <mergeCell ref="K8:L8"/>
    <mergeCell ref="G9:J9"/>
    <mergeCell ref="K9:L9"/>
    <mergeCell ref="G10:J10"/>
    <mergeCell ref="K10:L10"/>
    <mergeCell ref="G11:J11"/>
    <mergeCell ref="G12:J12"/>
    <mergeCell ref="K12:L12"/>
    <mergeCell ref="B5:C5"/>
    <mergeCell ref="G5:J5"/>
    <mergeCell ref="K5:L5"/>
    <mergeCell ref="A1:M1"/>
    <mergeCell ref="A2:M2"/>
    <mergeCell ref="F3:F4"/>
    <mergeCell ref="G3:G4"/>
    <mergeCell ref="H3:H4"/>
    <mergeCell ref="I3:I4"/>
    <mergeCell ref="J3:J4"/>
    <mergeCell ref="K3:K4"/>
    <mergeCell ref="L3:L4"/>
    <mergeCell ref="A3:A4"/>
    <mergeCell ref="K16:M16"/>
    <mergeCell ref="A17:B17"/>
    <mergeCell ref="F17:J17"/>
    <mergeCell ref="K17:M17"/>
    <mergeCell ref="B3:E4"/>
    <mergeCell ref="G6:J6"/>
    <mergeCell ref="A16:B16"/>
    <mergeCell ref="F16:J16"/>
    <mergeCell ref="A14:D14"/>
    <mergeCell ref="E14:J14"/>
    <mergeCell ref="K14:M14"/>
    <mergeCell ref="A15:M15"/>
    <mergeCell ref="K6:L6"/>
    <mergeCell ref="G7:J7"/>
    <mergeCell ref="K7:L7"/>
    <mergeCell ref="K11:L11"/>
  </mergeCells>
  <phoneticPr fontId="5" type="noConversion"/>
  <dataValidations count="1">
    <dataValidation type="whole" errorStyle="warning" allowBlank="1" showInputMessage="1" showErrorMessage="1" error="合计大于200000" sqref="E14">
      <formula1>0</formula1>
      <formula2>2000000</formula2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indowProtection="1" showZeros="0" topLeftCell="A4" workbookViewId="0">
      <selection activeCell="A6" sqref="A6"/>
    </sheetView>
  </sheetViews>
  <sheetFormatPr defaultRowHeight="13.5"/>
  <cols>
    <col min="1" max="1" width="10.375" customWidth="1"/>
    <col min="2" max="2" width="16.625" customWidth="1"/>
    <col min="3" max="3" width="9" hidden="1" customWidth="1"/>
    <col min="4" max="4" width="16.875" customWidth="1"/>
    <col min="5" max="5" width="6.625" customWidth="1"/>
    <col min="6" max="6" width="3.625" customWidth="1"/>
    <col min="7" max="7" width="6.625" customWidth="1"/>
    <col min="8" max="8" width="3.625" customWidth="1"/>
    <col min="9" max="9" width="6.625" customWidth="1"/>
    <col min="10" max="10" width="3.625" customWidth="1"/>
    <col min="11" max="11" width="17" customWidth="1"/>
    <col min="12" max="12" width="2.75" customWidth="1"/>
  </cols>
  <sheetData>
    <row r="1" spans="1:12" ht="20.25">
      <c r="A1" s="123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20.25">
      <c r="A2" s="124" t="s">
        <v>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4.25">
      <c r="A3" s="105" t="s">
        <v>25</v>
      </c>
      <c r="B3" s="105" t="str">
        <f>国资处留存!B3</f>
        <v>化学化工学院</v>
      </c>
      <c r="C3" s="106"/>
      <c r="D3" s="106"/>
      <c r="E3" s="151" t="s">
        <v>49</v>
      </c>
      <c r="F3" s="152"/>
      <c r="G3" s="152"/>
      <c r="H3" s="152"/>
      <c r="I3" s="152"/>
      <c r="J3" s="152"/>
      <c r="K3" s="2" t="s">
        <v>33</v>
      </c>
    </row>
    <row r="4" spans="1:12" ht="14.25">
      <c r="A4" s="130"/>
      <c r="B4" s="107"/>
      <c r="C4" s="107"/>
      <c r="D4" s="107"/>
      <c r="E4" s="22">
        <f>国资处留存!G3</f>
        <v>2019</v>
      </c>
      <c r="F4" s="6" t="s">
        <v>30</v>
      </c>
      <c r="G4" s="6">
        <f>国资处留存!I3</f>
        <v>5</v>
      </c>
      <c r="H4" s="6" t="s">
        <v>31</v>
      </c>
      <c r="I4" s="6">
        <f>国资处留存!K3</f>
        <v>6</v>
      </c>
      <c r="J4" s="6" t="s">
        <v>32</v>
      </c>
      <c r="K4" s="2" t="s">
        <v>11</v>
      </c>
    </row>
    <row r="5" spans="1:12" ht="24" customHeight="1">
      <c r="A5" s="5" t="s">
        <v>0</v>
      </c>
      <c r="B5" s="145" t="s">
        <v>1</v>
      </c>
      <c r="C5" s="146"/>
      <c r="D5" s="5" t="s">
        <v>2</v>
      </c>
      <c r="E5" s="145" t="s">
        <v>6</v>
      </c>
      <c r="F5" s="147"/>
      <c r="G5" s="143"/>
      <c r="H5" s="148" t="s">
        <v>5</v>
      </c>
      <c r="I5" s="122"/>
      <c r="J5" s="121" t="s">
        <v>7</v>
      </c>
      <c r="K5" s="122"/>
    </row>
    <row r="6" spans="1:12" ht="24" customHeight="1">
      <c r="A6" s="20" t="str">
        <f>国资处留存!A6</f>
        <v>20040865</v>
      </c>
      <c r="B6" s="10" t="str">
        <f>国资处留存!B6</f>
        <v>美的空调</v>
      </c>
      <c r="C6" s="10">
        <f>国资处留存!C6</f>
        <v>0</v>
      </c>
      <c r="D6" s="23" t="str">
        <f>国资处留存!D6</f>
        <v>KFR-32GW/DY-T3</v>
      </c>
      <c r="E6" s="155">
        <f>国资处留存!E6</f>
        <v>1998</v>
      </c>
      <c r="F6" s="156"/>
      <c r="G6" s="157"/>
      <c r="H6" s="142">
        <f>国资处留存!F6</f>
        <v>1</v>
      </c>
      <c r="I6" s="143"/>
      <c r="J6" s="144">
        <f>国资处留存!G6</f>
        <v>1998</v>
      </c>
      <c r="K6" s="141"/>
      <c r="L6" s="8" t="s">
        <v>17</v>
      </c>
    </row>
    <row r="7" spans="1:12" ht="24" customHeight="1">
      <c r="A7" s="20" t="str">
        <f>国资处留存!A7</f>
        <v>20022306，20022308，20022309</v>
      </c>
      <c r="B7" s="10" t="str">
        <f>国资处留存!B7</f>
        <v>文件柜</v>
      </c>
      <c r="C7" s="9"/>
      <c r="D7" s="23">
        <f>国资处留存!D7</f>
        <v>0</v>
      </c>
      <c r="E7" s="155">
        <f>国资处留存!E7</f>
        <v>698</v>
      </c>
      <c r="F7" s="156"/>
      <c r="G7" s="157"/>
      <c r="H7" s="142">
        <f>国资处留存!F7</f>
        <v>3</v>
      </c>
      <c r="I7" s="143"/>
      <c r="J7" s="144">
        <f>国资处留存!G7</f>
        <v>2094</v>
      </c>
      <c r="K7" s="141"/>
      <c r="L7" s="8" t="s">
        <v>18</v>
      </c>
    </row>
    <row r="8" spans="1:12" ht="24" customHeight="1">
      <c r="A8" s="20" t="str">
        <f>国资处留存!A8</f>
        <v>19880391</v>
      </c>
      <c r="B8" s="10" t="str">
        <f>国资处留存!B8</f>
        <v>双用微型气泵</v>
      </c>
      <c r="C8" s="11"/>
      <c r="D8" s="23" t="str">
        <f>国资处留存!D8</f>
        <v>JH-4型 </v>
      </c>
      <c r="E8" s="155">
        <f>国资处留存!E8</f>
        <v>500</v>
      </c>
      <c r="F8" s="156"/>
      <c r="G8" s="157"/>
      <c r="H8" s="142">
        <f>国资处留存!F8</f>
        <v>1</v>
      </c>
      <c r="I8" s="143"/>
      <c r="J8" s="144">
        <f>国资处留存!G8</f>
        <v>500</v>
      </c>
      <c r="K8" s="141"/>
      <c r="L8" s="8" t="s">
        <v>13</v>
      </c>
    </row>
    <row r="9" spans="1:12" ht="24" customHeight="1">
      <c r="A9" s="20" t="str">
        <f>国资处留存!A9</f>
        <v>19890311</v>
      </c>
      <c r="B9" s="10" t="str">
        <f>国资处留存!B9</f>
        <v>发动机燃料实际胶质测定器</v>
      </c>
      <c r="C9" s="11"/>
      <c r="D9" s="23" t="str">
        <f>国资处留存!D9</f>
        <v>SYP2003-I </v>
      </c>
      <c r="E9" s="155">
        <f>国资处留存!E9</f>
        <v>2020</v>
      </c>
      <c r="F9" s="156"/>
      <c r="G9" s="157"/>
      <c r="H9" s="142">
        <f>国资处留存!F9</f>
        <v>1</v>
      </c>
      <c r="I9" s="143"/>
      <c r="J9" s="144">
        <f>国资处留存!G9</f>
        <v>2020</v>
      </c>
      <c r="K9" s="141"/>
      <c r="L9" s="8" t="s">
        <v>14</v>
      </c>
    </row>
    <row r="10" spans="1:12" ht="24" customHeight="1">
      <c r="A10" s="20" t="str">
        <f>国资处留存!A10</f>
        <v>19890413</v>
      </c>
      <c r="B10" s="10" t="str">
        <f>国资处留存!B10</f>
        <v>石油产品色度测定器</v>
      </c>
      <c r="C10" s="11"/>
      <c r="D10" s="23" t="str">
        <f>国资处留存!D10</f>
        <v>SYS1013</v>
      </c>
      <c r="E10" s="155">
        <f>国资处留存!E10</f>
        <v>2750</v>
      </c>
      <c r="F10" s="156"/>
      <c r="G10" s="157"/>
      <c r="H10" s="142">
        <f>国资处留存!F10</f>
        <v>1</v>
      </c>
      <c r="I10" s="143"/>
      <c r="J10" s="144">
        <f>国资处留存!G10</f>
        <v>2750</v>
      </c>
      <c r="K10" s="141"/>
      <c r="L10" s="8" t="s">
        <v>15</v>
      </c>
    </row>
    <row r="11" spans="1:12" ht="24" customHeight="1">
      <c r="A11" s="20" t="str">
        <f>国资处留存!A11</f>
        <v>19971013</v>
      </c>
      <c r="B11" s="10" t="str">
        <f>国资处留存!B11</f>
        <v>含硫量测定仪</v>
      </c>
      <c r="C11" s="11"/>
      <c r="D11" s="23" t="str">
        <f>国资处留存!D11</f>
        <v>SYP1006-I</v>
      </c>
      <c r="E11" s="155">
        <f>国资处留存!E11</f>
        <v>18400</v>
      </c>
      <c r="F11" s="156"/>
      <c r="G11" s="157"/>
      <c r="H11" s="142">
        <f>国资处留存!F11</f>
        <v>1</v>
      </c>
      <c r="I11" s="143"/>
      <c r="J11" s="144">
        <f>国资处留存!G11</f>
        <v>18400</v>
      </c>
      <c r="K11" s="141"/>
      <c r="L11" s="8" t="s">
        <v>23</v>
      </c>
    </row>
    <row r="12" spans="1:12" ht="24" customHeight="1">
      <c r="A12" s="20">
        <f>国资处留存!A12</f>
        <v>0</v>
      </c>
      <c r="B12" s="10">
        <f>国资处留存!B12</f>
        <v>0</v>
      </c>
      <c r="C12" s="11"/>
      <c r="D12" s="23">
        <f>国资处留存!D12</f>
        <v>0</v>
      </c>
      <c r="E12" s="155">
        <f>国资处留存!E12</f>
        <v>0</v>
      </c>
      <c r="F12" s="156"/>
      <c r="G12" s="157"/>
      <c r="H12" s="142">
        <f>国资处留存!F12</f>
        <v>0</v>
      </c>
      <c r="I12" s="143"/>
      <c r="J12" s="144">
        <f>国资处留存!G12</f>
        <v>0</v>
      </c>
      <c r="K12" s="141"/>
      <c r="L12" s="8" t="s">
        <v>24</v>
      </c>
    </row>
    <row r="13" spans="1:12" ht="24" customHeight="1">
      <c r="A13" s="20">
        <f>国资处留存!A13</f>
        <v>0</v>
      </c>
      <c r="B13" s="10">
        <f>国资处留存!B13</f>
        <v>0</v>
      </c>
      <c r="C13" s="9"/>
      <c r="D13" s="23">
        <f>国资处留存!D13</f>
        <v>0</v>
      </c>
      <c r="E13" s="155">
        <f>国资处留存!E13</f>
        <v>0</v>
      </c>
      <c r="F13" s="156"/>
      <c r="G13" s="157"/>
      <c r="H13" s="142">
        <f>国资处留存!F13</f>
        <v>0</v>
      </c>
      <c r="I13" s="143"/>
      <c r="J13" s="144">
        <f>国资处留存!G13</f>
        <v>0</v>
      </c>
      <c r="K13" s="141"/>
      <c r="L13" s="8" t="s">
        <v>16</v>
      </c>
    </row>
    <row r="14" spans="1:12" ht="24" customHeight="1">
      <c r="A14" s="134" t="s">
        <v>10</v>
      </c>
      <c r="B14" s="135"/>
      <c r="C14" s="135"/>
      <c r="D14" s="136"/>
      <c r="E14" s="137">
        <f>SUM(J6:J13)</f>
        <v>27762</v>
      </c>
      <c r="F14" s="115"/>
      <c r="G14" s="115"/>
      <c r="H14" s="115"/>
      <c r="I14" s="115"/>
      <c r="J14" s="115"/>
      <c r="K14" s="122"/>
      <c r="L14" s="8" t="s">
        <v>19</v>
      </c>
    </row>
    <row r="15" spans="1:12" ht="24" customHeight="1">
      <c r="A15" s="134" t="s">
        <v>34</v>
      </c>
      <c r="B15" s="135"/>
      <c r="C15" s="135"/>
      <c r="D15" s="136"/>
      <c r="E15" s="137"/>
      <c r="F15" s="115"/>
      <c r="G15" s="115"/>
      <c r="H15" s="115"/>
      <c r="I15" s="115"/>
      <c r="J15" s="115"/>
      <c r="K15" s="122"/>
    </row>
    <row r="16" spans="1:12" ht="24" customHeight="1">
      <c r="A16" s="134" t="s">
        <v>35</v>
      </c>
      <c r="B16" s="135"/>
      <c r="C16" s="135"/>
      <c r="D16" s="136"/>
      <c r="E16" s="137"/>
      <c r="F16" s="115"/>
      <c r="G16" s="115"/>
      <c r="H16" s="115"/>
      <c r="I16" s="115"/>
      <c r="J16" s="115"/>
      <c r="K16" s="122"/>
    </row>
    <row r="17" spans="1:12" ht="14.25" customHeight="1">
      <c r="A17" s="153"/>
      <c r="B17" s="153"/>
      <c r="C17" s="153"/>
      <c r="D17" s="153"/>
      <c r="E17" s="154"/>
      <c r="F17" s="119"/>
      <c r="G17" s="119"/>
      <c r="H17" s="119"/>
      <c r="I17" s="119"/>
      <c r="J17" s="119"/>
      <c r="K17" s="119"/>
    </row>
    <row r="18" spans="1:12" ht="14.25" customHeight="1">
      <c r="A18" s="16"/>
      <c r="B18" s="16"/>
      <c r="C18" s="16"/>
      <c r="D18" s="16"/>
      <c r="E18" s="17"/>
      <c r="F18" s="18"/>
      <c r="G18" s="18"/>
      <c r="H18" s="18"/>
      <c r="I18" s="18"/>
      <c r="J18" s="18"/>
      <c r="K18" s="18"/>
    </row>
    <row r="19" spans="1:12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5"/>
    </row>
    <row r="20" spans="1:12" ht="20.25">
      <c r="A20" s="123" t="s">
        <v>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2" ht="20.25">
      <c r="A21" s="124" t="s">
        <v>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2" ht="14.25">
      <c r="A22" s="105" t="s">
        <v>40</v>
      </c>
      <c r="B22" s="105" t="str">
        <f>国资处留存!B3</f>
        <v>化学化工学院</v>
      </c>
      <c r="C22" s="149"/>
      <c r="D22" s="149"/>
      <c r="E22" s="151" t="s">
        <v>50</v>
      </c>
      <c r="F22" s="152"/>
      <c r="G22" s="152"/>
      <c r="H22" s="152"/>
      <c r="I22" s="152"/>
      <c r="J22" s="152"/>
      <c r="K22" s="2" t="s">
        <v>41</v>
      </c>
    </row>
    <row r="23" spans="1:12" ht="14.25">
      <c r="A23" s="130"/>
      <c r="B23" s="150"/>
      <c r="C23" s="150"/>
      <c r="D23" s="150"/>
      <c r="E23" s="22">
        <f>国资处留存!G3</f>
        <v>2019</v>
      </c>
      <c r="F23" s="6" t="s">
        <v>42</v>
      </c>
      <c r="G23" s="6">
        <f>国资处留存!I3</f>
        <v>5</v>
      </c>
      <c r="H23" s="6" t="s">
        <v>43</v>
      </c>
      <c r="I23" s="6">
        <f>国资处留存!K3</f>
        <v>6</v>
      </c>
      <c r="J23" s="6" t="s">
        <v>44</v>
      </c>
      <c r="K23" s="2" t="s">
        <v>45</v>
      </c>
    </row>
    <row r="24" spans="1:12" ht="24" customHeight="1">
      <c r="A24" s="5" t="s">
        <v>0</v>
      </c>
      <c r="B24" s="145" t="s">
        <v>1</v>
      </c>
      <c r="C24" s="146"/>
      <c r="D24" s="5" t="s">
        <v>2</v>
      </c>
      <c r="E24" s="145" t="s">
        <v>52</v>
      </c>
      <c r="F24" s="147"/>
      <c r="G24" s="143"/>
      <c r="H24" s="148" t="s">
        <v>46</v>
      </c>
      <c r="I24" s="122"/>
      <c r="J24" s="121" t="s">
        <v>47</v>
      </c>
      <c r="K24" s="122"/>
    </row>
    <row r="25" spans="1:12" ht="24" customHeight="1">
      <c r="A25" s="19" t="str">
        <f>国资处留存!A6</f>
        <v>20040865</v>
      </c>
      <c r="B25" s="12" t="str">
        <f>国资处留存!B6</f>
        <v>美的空调</v>
      </c>
      <c r="C25" s="12">
        <f>国资处留存!C6</f>
        <v>0</v>
      </c>
      <c r="D25" s="21" t="str">
        <f>国资处留存!D6</f>
        <v>KFR-32GW/DY-T3</v>
      </c>
      <c r="E25" s="139">
        <f>国资处留存!E6</f>
        <v>1998</v>
      </c>
      <c r="F25" s="140"/>
      <c r="G25" s="141"/>
      <c r="H25" s="142">
        <f>国资处留存!F6</f>
        <v>1</v>
      </c>
      <c r="I25" s="143"/>
      <c r="J25" s="144">
        <f>国资处留存!G6</f>
        <v>1998</v>
      </c>
      <c r="K25" s="141"/>
    </row>
    <row r="26" spans="1:12" ht="24" customHeight="1">
      <c r="A26" s="19" t="str">
        <f>国资处留存!A7</f>
        <v>20022306，20022308，20022309</v>
      </c>
      <c r="B26" s="12" t="str">
        <f>国资处留存!B7</f>
        <v>文件柜</v>
      </c>
      <c r="C26" s="13">
        <f>国资处留存!C24</f>
        <v>0</v>
      </c>
      <c r="D26" s="21">
        <f>国资处留存!D7</f>
        <v>0</v>
      </c>
      <c r="E26" s="139">
        <f>国资处留存!E7</f>
        <v>698</v>
      </c>
      <c r="F26" s="140"/>
      <c r="G26" s="141"/>
      <c r="H26" s="142">
        <f>国资处留存!F7</f>
        <v>3</v>
      </c>
      <c r="I26" s="143"/>
      <c r="J26" s="144">
        <f>国资处留存!G7</f>
        <v>2094</v>
      </c>
      <c r="K26" s="141"/>
      <c r="L26" s="8" t="s">
        <v>17</v>
      </c>
    </row>
    <row r="27" spans="1:12" ht="24" customHeight="1">
      <c r="A27" s="19" t="str">
        <f>国资处留存!A8</f>
        <v>19880391</v>
      </c>
      <c r="B27" s="12" t="str">
        <f>国资处留存!B8</f>
        <v>双用微型气泵</v>
      </c>
      <c r="C27" s="13"/>
      <c r="D27" s="21" t="str">
        <f>国资处留存!D8</f>
        <v>JH-4型 </v>
      </c>
      <c r="E27" s="139">
        <f>国资处留存!E8</f>
        <v>500</v>
      </c>
      <c r="F27" s="140"/>
      <c r="G27" s="141"/>
      <c r="H27" s="142">
        <f>国资处留存!F8</f>
        <v>1</v>
      </c>
      <c r="I27" s="143"/>
      <c r="J27" s="144">
        <f>国资处留存!G8</f>
        <v>500</v>
      </c>
      <c r="K27" s="141"/>
      <c r="L27" s="8" t="s">
        <v>18</v>
      </c>
    </row>
    <row r="28" spans="1:12" ht="24" customHeight="1">
      <c r="A28" s="19" t="str">
        <f>国资处留存!A9</f>
        <v>19890311</v>
      </c>
      <c r="B28" s="12" t="str">
        <f>国资处留存!B9</f>
        <v>发动机燃料实际胶质测定器</v>
      </c>
      <c r="C28" s="13"/>
      <c r="D28" s="21" t="str">
        <f>国资处留存!D9</f>
        <v>SYP2003-I </v>
      </c>
      <c r="E28" s="139">
        <f>国资处留存!E9</f>
        <v>2020</v>
      </c>
      <c r="F28" s="140"/>
      <c r="G28" s="141"/>
      <c r="H28" s="142">
        <f>国资处留存!F9</f>
        <v>1</v>
      </c>
      <c r="I28" s="143"/>
      <c r="J28" s="144">
        <f>国资处留存!G9</f>
        <v>2020</v>
      </c>
      <c r="K28" s="141"/>
      <c r="L28" s="8" t="s">
        <v>36</v>
      </c>
    </row>
    <row r="29" spans="1:12" ht="24" customHeight="1">
      <c r="A29" s="19" t="str">
        <f>国资处留存!A10</f>
        <v>19890413</v>
      </c>
      <c r="B29" s="12" t="str">
        <f>国资处留存!B10</f>
        <v>石油产品色度测定器</v>
      </c>
      <c r="C29" s="13"/>
      <c r="D29" s="21" t="str">
        <f>国资处留存!D10</f>
        <v>SYS1013</v>
      </c>
      <c r="E29" s="139">
        <f>国资处留存!E10</f>
        <v>2750</v>
      </c>
      <c r="F29" s="140"/>
      <c r="G29" s="141"/>
      <c r="H29" s="142">
        <f>国资处留存!F10</f>
        <v>1</v>
      </c>
      <c r="I29" s="143"/>
      <c r="J29" s="144">
        <f>国资处留存!G10</f>
        <v>2750</v>
      </c>
      <c r="K29" s="141"/>
      <c r="L29" s="8" t="s">
        <v>37</v>
      </c>
    </row>
    <row r="30" spans="1:12" ht="24" customHeight="1">
      <c r="A30" s="19" t="str">
        <f>国资处留存!A11</f>
        <v>19971013</v>
      </c>
      <c r="B30" s="12" t="str">
        <f>国资处留存!B11</f>
        <v>含硫量测定仪</v>
      </c>
      <c r="C30" s="13"/>
      <c r="D30" s="21" t="str">
        <f>国资处留存!D11</f>
        <v>SYP1006-I</v>
      </c>
      <c r="E30" s="139">
        <f>国资处留存!E11</f>
        <v>18400</v>
      </c>
      <c r="F30" s="140"/>
      <c r="G30" s="141"/>
      <c r="H30" s="142">
        <f>国资处留存!F11</f>
        <v>1</v>
      </c>
      <c r="I30" s="143"/>
      <c r="J30" s="144">
        <f>国资处留存!G11</f>
        <v>18400</v>
      </c>
      <c r="K30" s="141"/>
      <c r="L30" s="8" t="s">
        <v>38</v>
      </c>
    </row>
    <row r="31" spans="1:12" ht="24" customHeight="1">
      <c r="A31" s="19">
        <f>国资处留存!A12</f>
        <v>0</v>
      </c>
      <c r="B31" s="12">
        <f>国资处留存!B12</f>
        <v>0</v>
      </c>
      <c r="C31" s="13"/>
      <c r="D31" s="21">
        <f>国资处留存!D12</f>
        <v>0</v>
      </c>
      <c r="E31" s="139">
        <f>国资处留存!E12</f>
        <v>0</v>
      </c>
      <c r="F31" s="140"/>
      <c r="G31" s="141"/>
      <c r="H31" s="142">
        <f>国资处留存!F12</f>
        <v>0</v>
      </c>
      <c r="I31" s="143"/>
      <c r="J31" s="144">
        <f>国资处留存!G12</f>
        <v>0</v>
      </c>
      <c r="K31" s="141"/>
      <c r="L31" s="8" t="s">
        <v>39</v>
      </c>
    </row>
    <row r="32" spans="1:12" ht="24" customHeight="1">
      <c r="A32" s="19">
        <f>国资处留存!A13</f>
        <v>0</v>
      </c>
      <c r="B32" s="12">
        <f>国资处留存!B13</f>
        <v>0</v>
      </c>
      <c r="C32" s="13"/>
      <c r="D32" s="21">
        <f>国资处留存!D13</f>
        <v>0</v>
      </c>
      <c r="E32" s="139">
        <f>国资处留存!E13</f>
        <v>0</v>
      </c>
      <c r="F32" s="140"/>
      <c r="G32" s="141"/>
      <c r="H32" s="142">
        <f>国资处留存!F13</f>
        <v>0</v>
      </c>
      <c r="I32" s="143"/>
      <c r="J32" s="144">
        <f>国资处留存!G13</f>
        <v>0</v>
      </c>
      <c r="K32" s="141"/>
      <c r="L32" s="8" t="s">
        <v>16</v>
      </c>
    </row>
    <row r="33" spans="1:12" ht="24" customHeight="1">
      <c r="A33" s="134" t="s">
        <v>48</v>
      </c>
      <c r="B33" s="135"/>
      <c r="C33" s="135"/>
      <c r="D33" s="136"/>
      <c r="E33" s="137">
        <f>SUM(J6:J13)</f>
        <v>27762</v>
      </c>
      <c r="F33" s="115"/>
      <c r="G33" s="115"/>
      <c r="H33" s="115"/>
      <c r="I33" s="115"/>
      <c r="J33" s="115"/>
      <c r="K33" s="122"/>
      <c r="L33" s="8" t="s">
        <v>19</v>
      </c>
    </row>
    <row r="34" spans="1:12" ht="24" customHeight="1">
      <c r="A34" s="134" t="s">
        <v>34</v>
      </c>
      <c r="B34" s="135"/>
      <c r="C34" s="135"/>
      <c r="D34" s="136"/>
      <c r="E34" s="137"/>
      <c r="F34" s="115"/>
      <c r="G34" s="115"/>
      <c r="H34" s="115"/>
      <c r="I34" s="115"/>
      <c r="J34" s="115"/>
      <c r="K34" s="122"/>
    </row>
    <row r="35" spans="1:12" ht="24" customHeight="1">
      <c r="A35" s="134" t="s">
        <v>35</v>
      </c>
      <c r="B35" s="135"/>
      <c r="C35" s="135"/>
      <c r="D35" s="136"/>
      <c r="E35" s="137"/>
      <c r="F35" s="115"/>
      <c r="G35" s="115"/>
      <c r="H35" s="115"/>
      <c r="I35" s="115"/>
      <c r="J35" s="115"/>
      <c r="K35" s="122"/>
    </row>
  </sheetData>
  <sheetProtection password="CF7A" sheet="1" formatCells="0" formatColumns="0" formatRows="0" insertColumns="0" insertRows="0" insertHyperlinks="0" deleteColumns="0" deleteRows="0" sort="0" autoFilter="0" pivotTables="0"/>
  <mergeCells count="81">
    <mergeCell ref="A1:K1"/>
    <mergeCell ref="A2:K2"/>
    <mergeCell ref="A3:A4"/>
    <mergeCell ref="B3:D4"/>
    <mergeCell ref="B5:C5"/>
    <mergeCell ref="E3:J3"/>
    <mergeCell ref="E10:G10"/>
    <mergeCell ref="E11:G11"/>
    <mergeCell ref="E12:G12"/>
    <mergeCell ref="E13:G13"/>
    <mergeCell ref="J12:K12"/>
    <mergeCell ref="H10:I10"/>
    <mergeCell ref="H11:I11"/>
    <mergeCell ref="H12:I12"/>
    <mergeCell ref="H13:I13"/>
    <mergeCell ref="J10:K10"/>
    <mergeCell ref="J11:K11"/>
    <mergeCell ref="J13:K13"/>
    <mergeCell ref="E6:G6"/>
    <mergeCell ref="J5:K5"/>
    <mergeCell ref="J6:K6"/>
    <mergeCell ref="H5:I5"/>
    <mergeCell ref="H6:I6"/>
    <mergeCell ref="E5:G5"/>
    <mergeCell ref="J7:K7"/>
    <mergeCell ref="J8:K8"/>
    <mergeCell ref="J9:K9"/>
    <mergeCell ref="E7:G7"/>
    <mergeCell ref="E8:G8"/>
    <mergeCell ref="E9:G9"/>
    <mergeCell ref="H7:I7"/>
    <mergeCell ref="H8:I8"/>
    <mergeCell ref="H9:I9"/>
    <mergeCell ref="A20:K20"/>
    <mergeCell ref="A16:D16"/>
    <mergeCell ref="E16:K16"/>
    <mergeCell ref="A14:D14"/>
    <mergeCell ref="A15:D15"/>
    <mergeCell ref="E15:K15"/>
    <mergeCell ref="A17:D17"/>
    <mergeCell ref="E17:K17"/>
    <mergeCell ref="E14:K14"/>
    <mergeCell ref="B24:C24"/>
    <mergeCell ref="E24:G24"/>
    <mergeCell ref="H24:I24"/>
    <mergeCell ref="J24:K24"/>
    <mergeCell ref="A21:K21"/>
    <mergeCell ref="A22:A23"/>
    <mergeCell ref="B22:D23"/>
    <mergeCell ref="E22:J22"/>
    <mergeCell ref="E25:G25"/>
    <mergeCell ref="H25:I25"/>
    <mergeCell ref="J25:K25"/>
    <mergeCell ref="E26:G26"/>
    <mergeCell ref="H26:I26"/>
    <mergeCell ref="J26:K26"/>
    <mergeCell ref="E31:G31"/>
    <mergeCell ref="H31:I31"/>
    <mergeCell ref="J31:K31"/>
    <mergeCell ref="E27:G27"/>
    <mergeCell ref="H27:I27"/>
    <mergeCell ref="J27:K27"/>
    <mergeCell ref="E28:G28"/>
    <mergeCell ref="H28:I28"/>
    <mergeCell ref="J28:K28"/>
    <mergeCell ref="A35:D35"/>
    <mergeCell ref="E35:K35"/>
    <mergeCell ref="A19:K19"/>
    <mergeCell ref="E32:G32"/>
    <mergeCell ref="H32:I32"/>
    <mergeCell ref="J32:K32"/>
    <mergeCell ref="A33:D33"/>
    <mergeCell ref="E33:K33"/>
    <mergeCell ref="E30:G30"/>
    <mergeCell ref="H30:I30"/>
    <mergeCell ref="E29:G29"/>
    <mergeCell ref="H29:I29"/>
    <mergeCell ref="J29:K29"/>
    <mergeCell ref="A34:D34"/>
    <mergeCell ref="E34:K34"/>
    <mergeCell ref="J30:K30"/>
  </mergeCells>
  <phoneticPr fontId="5" type="noConversion"/>
  <dataValidations count="1">
    <dataValidation type="whole" errorStyle="warning" allowBlank="1" showInputMessage="1" showErrorMessage="1" error="合计大于200000" sqref="E14:E18 E33:E35">
      <formula1>0</formula1>
      <formula2>2000000</formula2>
    </dataValidation>
  </dataValidations>
  <pageMargins left="0.78740157480314965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国资处留存</vt:lpstr>
      <vt:lpstr>财务处留存</vt:lpstr>
      <vt:lpstr>库房、申报单位留存</vt:lpstr>
    </vt:vector>
  </TitlesOfParts>
  <Company>精品大本营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LSHR</cp:lastModifiedBy>
  <cp:lastPrinted>2019-04-29T10:18:19Z</cp:lastPrinted>
  <dcterms:created xsi:type="dcterms:W3CDTF">2014-09-26T00:39:27Z</dcterms:created>
  <dcterms:modified xsi:type="dcterms:W3CDTF">2019-04-29T10:20:03Z</dcterms:modified>
</cp:coreProperties>
</file>